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showPivotChartFilter="1" defaultThemeVersion="124226"/>
  <mc:AlternateContent xmlns:mc="http://schemas.openxmlformats.org/markup-compatibility/2006">
    <mc:Choice Requires="x15">
      <x15ac:absPath xmlns:x15ac="http://schemas.microsoft.com/office/spreadsheetml/2010/11/ac" url="C:\Users\jt_19\Desktop\Lucia Camargo\SDHT\BOLETINES\FIVI-CHV-TI\2023\II\"/>
    </mc:Choice>
  </mc:AlternateContent>
  <xr:revisionPtr revIDLastSave="0" documentId="13_ncr:1_{520E7D43-ED87-4B2A-A2E7-EB87B1E1D9AC}" xr6:coauthVersionLast="47" xr6:coauthVersionMax="47" xr10:uidLastSave="{00000000-0000-0000-0000-000000000000}"/>
  <bookViews>
    <workbookView xWindow="-120" yWindow="-120" windowWidth="20730" windowHeight="11160" tabRatio="900" activeTab="2" xr2:uid="{00000000-000D-0000-FFFF-FFFF00000000}"/>
  </bookViews>
  <sheets>
    <sheet name="Contenido" sheetId="150" r:id="rId1"/>
    <sheet name="Metadato" sheetId="245" r:id="rId2"/>
    <sheet name="Cuadro 1" sheetId="194" r:id="rId3"/>
    <sheet name="Cuadro 2" sheetId="234" r:id="rId4"/>
    <sheet name="Cuadro 3" sheetId="235" r:id="rId5"/>
    <sheet name="Cuadro 4" sheetId="203" r:id="rId6"/>
    <sheet name="Cuadro 5" sheetId="236" r:id="rId7"/>
    <sheet name="Cuadro 6" sheetId="237" r:id="rId8"/>
    <sheet name="Cuadro 7" sheetId="238" r:id="rId9"/>
    <sheet name="Cuadro 8" sheetId="239" r:id="rId10"/>
    <sheet name="Cuadro 9" sheetId="240" r:id="rId11"/>
    <sheet name="Cuadro 10" sheetId="241" r:id="rId12"/>
    <sheet name="Cuadro 11" sheetId="195" r:id="rId13"/>
  </sheets>
  <definedNames>
    <definedName name="_Fill" localSheetId="11" hidden="1">#REF!</definedName>
    <definedName name="_Fill" localSheetId="12" hidden="1">#REF!</definedName>
    <definedName name="_Fill" localSheetId="3" hidden="1">#REF!</definedName>
    <definedName name="_Fill" localSheetId="4"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 hidden="1">#REF!</definedName>
    <definedName name="_Fill" localSheetId="10" hidden="1">#REF!</definedName>
    <definedName name="_Fill" hidden="1">#REF!</definedName>
    <definedName name="_xlnm._FilterDatabase" localSheetId="11" hidden="1">'Cuadro 10'!$B$1:$B$13</definedName>
    <definedName name="_xlnm._FilterDatabase" localSheetId="12" hidden="1">'Cuadro 11'!#REF!</definedName>
    <definedName name="_xlnm._FilterDatabase" localSheetId="3" hidden="1">'Cuadro 2'!$B$1:$B$13</definedName>
    <definedName name="_xlnm._FilterDatabase" localSheetId="4" hidden="1">'Cuadro 3'!$B$1:$B$13</definedName>
    <definedName name="_xlnm._FilterDatabase" localSheetId="5" hidden="1">'Cuadro 4'!$B$1:$B$13</definedName>
    <definedName name="_xlnm._FilterDatabase" localSheetId="6" hidden="1">'Cuadro 5'!$B$1:$B$13</definedName>
    <definedName name="_xlnm._FilterDatabase" localSheetId="7" hidden="1">'Cuadro 6'!$B$1:$B$13</definedName>
    <definedName name="_xlnm._FilterDatabase" localSheetId="8" hidden="1">'Cuadro 7'!$B$1:$B$13</definedName>
    <definedName name="_xlnm._FilterDatabase" localSheetId="9" hidden="1">'Cuadro 8'!$B$1:$B$13</definedName>
    <definedName name="_xlnm._FilterDatabase" localSheetId="10" hidden="1">'Cuadro 9'!$B$1:$B$13</definedName>
    <definedName name="A_IMPRESIÓN_IM" localSheetId="11">#REF!</definedName>
    <definedName name="A_IMPRESIÓN_IM" localSheetId="12">#REF!</definedName>
    <definedName name="A_IMPRESIÓN_IM" localSheetId="3">#REF!</definedName>
    <definedName name="A_IMPRESIÓN_IM" localSheetId="4">#REF!</definedName>
    <definedName name="A_IMPRESIÓN_IM" localSheetId="5">#REF!</definedName>
    <definedName name="A_IMPRESIÓN_IM" localSheetId="6">#REF!</definedName>
    <definedName name="A_IMPRESIÓN_IM" localSheetId="7">#REF!</definedName>
    <definedName name="A_IMPRESIÓN_IM" localSheetId="8">#REF!</definedName>
    <definedName name="A_IMPRESIÓN_IM" localSheetId="9">#REF!</definedName>
    <definedName name="A_IMPRESIÓN_IM" localSheetId="10">#REF!</definedName>
    <definedName name="A_IMPRESIÓN_IM">#REF!</definedName>
    <definedName name="Final" localSheetId="11">#REF!</definedName>
    <definedName name="Final" localSheetId="12">#REF!</definedName>
    <definedName name="Final" localSheetId="3">#REF!</definedName>
    <definedName name="Final" localSheetId="4">#REF!</definedName>
    <definedName name="Final" localSheetId="5">#REF!</definedName>
    <definedName name="Final" localSheetId="6">#REF!</definedName>
    <definedName name="Final" localSheetId="7">#REF!</definedName>
    <definedName name="Final" localSheetId="8">#REF!</definedName>
    <definedName name="Final" localSheetId="9">#REF!</definedName>
    <definedName name="Final" localSheetId="10">#REF!</definedName>
    <definedName name="Final">#REF!</definedName>
    <definedName name="fivi" localSheetId="11" hidden="1">#REF!</definedName>
    <definedName name="fivi" localSheetId="12" hidden="1">#REF!</definedName>
    <definedName name="fivi" localSheetId="3" hidden="1">#REF!</definedName>
    <definedName name="fivi" localSheetId="4" hidden="1">#REF!</definedName>
    <definedName name="fivi" localSheetId="5" hidden="1">#REF!</definedName>
    <definedName name="fivi" localSheetId="6" hidden="1">#REF!</definedName>
    <definedName name="fivi" localSheetId="7" hidden="1">#REF!</definedName>
    <definedName name="fivi" localSheetId="8" hidden="1">#REF!</definedName>
    <definedName name="fivi" localSheetId="9" hidden="1">#REF!</definedName>
    <definedName name="fivi" localSheetId="10" hidden="1">#REF!</definedName>
    <definedName name="fivi" hidden="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203" l="1"/>
  <c r="J47" i="236"/>
  <c r="I47" i="236"/>
  <c r="H47" i="236"/>
  <c r="G47" i="236"/>
  <c r="E47" i="236"/>
  <c r="D47" i="236"/>
  <c r="J47" i="241"/>
  <c r="I47" i="241"/>
  <c r="H47" i="241"/>
  <c r="G47" i="241"/>
  <c r="E47" i="241"/>
  <c r="D47" i="241"/>
  <c r="J47" i="240"/>
  <c r="I47" i="240"/>
  <c r="H47" i="240"/>
  <c r="G47" i="240"/>
  <c r="E47" i="240"/>
  <c r="D47" i="240"/>
  <c r="I47" i="239"/>
  <c r="H47" i="239"/>
  <c r="G47" i="239"/>
  <c r="E47" i="239"/>
  <c r="D47" i="239"/>
  <c r="I47" i="238"/>
  <c r="H47" i="238"/>
  <c r="G47" i="238"/>
  <c r="E47" i="238"/>
  <c r="D47" i="238"/>
  <c r="I47" i="237"/>
  <c r="H47" i="237"/>
  <c r="G47" i="237"/>
  <c r="E47" i="237"/>
  <c r="D47" i="237"/>
  <c r="J47" i="203"/>
  <c r="H47" i="203"/>
  <c r="G47" i="203"/>
  <c r="E47" i="203"/>
  <c r="D47" i="203"/>
  <c r="I47" i="235"/>
  <c r="H47" i="235"/>
  <c r="G47" i="235"/>
  <c r="E47" i="235"/>
  <c r="D47" i="235"/>
  <c r="I47" i="234"/>
  <c r="H47" i="234"/>
  <c r="G47" i="234"/>
  <c r="E47" i="234"/>
  <c r="D47" i="234"/>
  <c r="I47" i="194"/>
  <c r="H47" i="194"/>
  <c r="G47" i="194"/>
  <c r="E47" i="194"/>
  <c r="D47" i="194"/>
  <c r="J46" i="241"/>
  <c r="I46" i="241"/>
  <c r="H46" i="241"/>
  <c r="G46" i="241"/>
  <c r="E46" i="241"/>
  <c r="D46" i="241"/>
  <c r="J45" i="241"/>
  <c r="I45" i="241"/>
  <c r="G45" i="241"/>
  <c r="J44" i="241"/>
  <c r="I44" i="241"/>
  <c r="H44" i="241"/>
  <c r="G44" i="241"/>
  <c r="J43" i="241"/>
  <c r="I43" i="241"/>
  <c r="H43" i="241"/>
  <c r="G43" i="241"/>
  <c r="J42" i="241"/>
  <c r="I42" i="241"/>
  <c r="H42" i="241"/>
  <c r="D45" i="241"/>
  <c r="E44" i="241"/>
  <c r="D44" i="241"/>
  <c r="E43" i="241"/>
  <c r="D43" i="241"/>
  <c r="E42" i="241"/>
  <c r="I46" i="238"/>
  <c r="H46" i="238"/>
  <c r="G46" i="238"/>
  <c r="E46" i="238"/>
  <c r="D46" i="238"/>
  <c r="J46" i="240" l="1"/>
  <c r="I46" i="240"/>
  <c r="H46" i="240"/>
  <c r="G46" i="240"/>
  <c r="E46" i="240"/>
  <c r="D46" i="240"/>
  <c r="I46" i="239"/>
  <c r="H46" i="239"/>
  <c r="G46" i="239"/>
  <c r="E46" i="239"/>
  <c r="D46" i="239"/>
  <c r="I46" i="237"/>
  <c r="H46" i="237"/>
  <c r="G46" i="237"/>
  <c r="E46" i="237"/>
  <c r="D46" i="237"/>
  <c r="J46" i="236"/>
  <c r="I46" i="236"/>
  <c r="H46" i="236"/>
  <c r="G46" i="236"/>
  <c r="E46" i="236"/>
  <c r="D46" i="236"/>
  <c r="J46" i="203"/>
  <c r="I46" i="203"/>
  <c r="H46" i="203"/>
  <c r="G46" i="203"/>
  <c r="E46" i="203"/>
  <c r="D46" i="203"/>
  <c r="I46" i="235"/>
  <c r="H46" i="235"/>
  <c r="G46" i="235"/>
  <c r="E46" i="235"/>
  <c r="D46" i="235"/>
  <c r="I46" i="234"/>
  <c r="H46" i="234"/>
  <c r="G46" i="234"/>
  <c r="E46" i="234"/>
  <c r="D46" i="234"/>
  <c r="G46" i="194"/>
  <c r="I46" i="194" l="1"/>
  <c r="H46" i="194"/>
  <c r="E46" i="194"/>
  <c r="D46" i="194"/>
  <c r="I45" i="203"/>
  <c r="E43" i="194"/>
  <c r="E44" i="194"/>
  <c r="E42" i="194"/>
  <c r="E41" i="194"/>
  <c r="E40" i="194"/>
  <c r="E39" i="194"/>
  <c r="E38" i="194"/>
  <c r="E37" i="194"/>
  <c r="E36" i="194"/>
  <c r="E35" i="194"/>
  <c r="E34" i="194"/>
  <c r="E33" i="194"/>
  <c r="E32" i="194"/>
  <c r="E31" i="194"/>
  <c r="E30" i="194"/>
  <c r="E29" i="194"/>
  <c r="E28" i="194"/>
  <c r="E27" i="194"/>
  <c r="E26" i="194"/>
  <c r="E25" i="194"/>
  <c r="E24" i="194"/>
  <c r="E23" i="194"/>
  <c r="E22" i="194"/>
  <c r="E21" i="194"/>
  <c r="E20" i="194"/>
  <c r="E19" i="194"/>
  <c r="E18" i="194"/>
  <c r="E45" i="194"/>
  <c r="J45" i="240"/>
  <c r="I45" i="240"/>
  <c r="H45" i="240"/>
  <c r="G45" i="240"/>
  <c r="E45" i="240"/>
  <c r="D45" i="240"/>
  <c r="I45" i="239"/>
  <c r="H45" i="239"/>
  <c r="G45" i="239"/>
  <c r="E45" i="239"/>
  <c r="D45" i="239"/>
  <c r="I45" i="238"/>
  <c r="H45" i="238"/>
  <c r="G45" i="238"/>
  <c r="E45" i="238"/>
  <c r="D45" i="238"/>
  <c r="I45" i="237" l="1"/>
  <c r="H45" i="237"/>
  <c r="G45" i="237"/>
  <c r="E45" i="237"/>
  <c r="D45" i="237"/>
  <c r="E45" i="234"/>
  <c r="D45" i="234"/>
  <c r="J45" i="203" l="1"/>
  <c r="H45" i="203"/>
  <c r="G45" i="203"/>
  <c r="E45" i="203"/>
  <c r="D45" i="203"/>
  <c r="J45" i="236"/>
  <c r="I45" i="236"/>
  <c r="H45" i="236"/>
  <c r="G45" i="236"/>
  <c r="E45" i="236"/>
  <c r="D45" i="236"/>
  <c r="I45" i="194"/>
  <c r="I45" i="235"/>
  <c r="H45" i="235"/>
  <c r="G45" i="235"/>
  <c r="E45" i="235"/>
  <c r="D45" i="235"/>
  <c r="I45" i="234"/>
  <c r="H45" i="234"/>
  <c r="G45" i="234"/>
  <c r="H45" i="194"/>
  <c r="G45" i="194"/>
  <c r="D45" i="194"/>
  <c r="I44" i="203"/>
  <c r="J44" i="203"/>
  <c r="D44" i="234"/>
  <c r="D44" i="194"/>
  <c r="D43" i="194"/>
  <c r="D42" i="194"/>
  <c r="D41" i="194"/>
  <c r="D40" i="194"/>
  <c r="D39" i="194"/>
  <c r="D38" i="194"/>
  <c r="D37" i="194"/>
  <c r="D36" i="194"/>
  <c r="D35" i="194"/>
  <c r="D34" i="194"/>
  <c r="D33" i="194"/>
  <c r="D32" i="194"/>
  <c r="D31" i="194"/>
  <c r="D30" i="194"/>
  <c r="G29" i="194"/>
  <c r="G37" i="194"/>
  <c r="J44" i="240" l="1"/>
  <c r="I44" i="240"/>
  <c r="H44" i="240"/>
  <c r="G44" i="240"/>
  <c r="E44" i="240"/>
  <c r="D44" i="240"/>
  <c r="I44" i="239"/>
  <c r="H44" i="239"/>
  <c r="G44" i="239"/>
  <c r="E44" i="239"/>
  <c r="D44" i="239"/>
  <c r="I44" i="238"/>
  <c r="H44" i="238"/>
  <c r="G44" i="238"/>
  <c r="E44" i="238"/>
  <c r="D44" i="238"/>
  <c r="I44" i="237"/>
  <c r="H44" i="237"/>
  <c r="G44" i="237"/>
  <c r="E44" i="237"/>
  <c r="D44" i="237"/>
  <c r="J44" i="236"/>
  <c r="I44" i="236"/>
  <c r="H44" i="236"/>
  <c r="G44" i="236"/>
  <c r="E44" i="236"/>
  <c r="D44" i="236"/>
  <c r="H44" i="203"/>
  <c r="G44" i="203"/>
  <c r="E44" i="203"/>
  <c r="D44" i="203"/>
  <c r="I44" i="235" l="1"/>
  <c r="H44" i="235"/>
  <c r="G44" i="235"/>
  <c r="E44" i="235"/>
  <c r="D44" i="235"/>
  <c r="I44" i="234" l="1"/>
  <c r="H44" i="234"/>
  <c r="G44" i="234"/>
  <c r="E44" i="234"/>
  <c r="H40" i="194"/>
  <c r="I44" i="194"/>
  <c r="H44" i="194"/>
  <c r="G44" i="194"/>
  <c r="I43" i="194"/>
  <c r="J43" i="240"/>
  <c r="I43" i="240"/>
  <c r="H43" i="240"/>
  <c r="G43" i="240"/>
  <c r="E43" i="240"/>
  <c r="D43" i="240"/>
  <c r="I43" i="239"/>
  <c r="H43" i="239"/>
  <c r="G43" i="239"/>
  <c r="E43" i="239"/>
  <c r="D43" i="239"/>
  <c r="I43" i="238"/>
  <c r="H43" i="238"/>
  <c r="G43" i="238"/>
  <c r="E43" i="238"/>
  <c r="D43" i="238"/>
  <c r="I43" i="237"/>
  <c r="H43" i="237"/>
  <c r="G43" i="237"/>
  <c r="E43" i="237"/>
  <c r="D43" i="237"/>
  <c r="J43" i="236"/>
  <c r="I43" i="236"/>
  <c r="H43" i="236"/>
  <c r="G43" i="236"/>
  <c r="E43" i="236"/>
  <c r="D43" i="236"/>
  <c r="J43" i="203"/>
  <c r="I43" i="203"/>
  <c r="H43" i="203"/>
  <c r="G43" i="203"/>
  <c r="J42" i="203"/>
  <c r="I42" i="203"/>
  <c r="H42" i="203"/>
  <c r="G42" i="203"/>
  <c r="J41" i="203"/>
  <c r="I41" i="203"/>
  <c r="H41" i="203"/>
  <c r="G41" i="203"/>
  <c r="E43" i="203"/>
  <c r="D43" i="203"/>
  <c r="I43" i="235"/>
  <c r="H43" i="235"/>
  <c r="G43" i="235"/>
  <c r="E43" i="235"/>
  <c r="D43" i="235"/>
  <c r="I43" i="234"/>
  <c r="H43" i="234"/>
  <c r="G43" i="234"/>
  <c r="E43" i="234"/>
  <c r="D43" i="234"/>
  <c r="H43" i="194"/>
  <c r="G43" i="194"/>
  <c r="E42" i="236" l="1"/>
  <c r="E30" i="203"/>
  <c r="G42" i="240" l="1"/>
  <c r="J41" i="240"/>
  <c r="I41" i="240"/>
  <c r="H41" i="240"/>
  <c r="G41" i="240"/>
  <c r="E42" i="240"/>
  <c r="D42" i="240"/>
  <c r="E41" i="240"/>
  <c r="D41" i="240"/>
  <c r="I42" i="239"/>
  <c r="H42" i="239"/>
  <c r="G42" i="239"/>
  <c r="I41" i="239"/>
  <c r="H41" i="239"/>
  <c r="G41" i="239"/>
  <c r="E42" i="239"/>
  <c r="D42" i="239"/>
  <c r="E41" i="239"/>
  <c r="D41" i="239"/>
  <c r="I42" i="238"/>
  <c r="H42" i="238"/>
  <c r="G42" i="238"/>
  <c r="E42" i="238"/>
  <c r="D42" i="238"/>
  <c r="E42" i="237"/>
  <c r="D42" i="237"/>
  <c r="I42" i="237"/>
  <c r="H42" i="237"/>
  <c r="G42" i="237"/>
  <c r="H42" i="236"/>
  <c r="G42" i="236"/>
  <c r="D42" i="236"/>
  <c r="I42" i="236"/>
  <c r="J42" i="236"/>
  <c r="E42" i="203"/>
  <c r="D42" i="203"/>
  <c r="I42" i="234"/>
  <c r="H42" i="234"/>
  <c r="G42" i="234"/>
  <c r="E42" i="234"/>
  <c r="D42" i="234"/>
  <c r="I42" i="194"/>
  <c r="H42" i="194"/>
  <c r="G42" i="194"/>
  <c r="I42" i="235"/>
  <c r="H42" i="235"/>
  <c r="G42" i="235"/>
  <c r="E42" i="235"/>
  <c r="D42" i="235"/>
  <c r="I42" i="240" l="1"/>
  <c r="J42" i="240"/>
  <c r="H42" i="240"/>
  <c r="I41" i="236"/>
  <c r="G41" i="236" l="1"/>
  <c r="I41" i="237"/>
  <c r="H41" i="237"/>
  <c r="G41" i="237"/>
  <c r="E41" i="237"/>
  <c r="D41" i="237"/>
  <c r="H41" i="236"/>
  <c r="E41" i="236"/>
  <c r="D41" i="236"/>
  <c r="I41" i="238"/>
  <c r="H41" i="238"/>
  <c r="G41" i="238"/>
  <c r="E41" i="238"/>
  <c r="D41" i="238"/>
  <c r="E41" i="203"/>
  <c r="D41" i="203"/>
  <c r="I41" i="235"/>
  <c r="H41" i="235"/>
  <c r="G41" i="235"/>
  <c r="E41" i="235"/>
  <c r="D41" i="235"/>
  <c r="I41" i="234"/>
  <c r="H41" i="234"/>
  <c r="G41" i="234"/>
  <c r="E41" i="234"/>
  <c r="D41" i="234"/>
  <c r="J41" i="236" l="1"/>
  <c r="I41" i="194" l="1"/>
  <c r="H41" i="194"/>
  <c r="G41" i="194"/>
  <c r="H40" i="203"/>
  <c r="I40" i="203"/>
  <c r="I14" i="194"/>
  <c r="G40" i="241"/>
  <c r="J40" i="241"/>
  <c r="I40" i="241"/>
  <c r="H40" i="241"/>
  <c r="E40" i="241"/>
  <c r="D40" i="241"/>
  <c r="J40" i="240"/>
  <c r="I40" i="240"/>
  <c r="H40" i="240"/>
  <c r="G40" i="240"/>
  <c r="E40" i="240"/>
  <c r="D40" i="240"/>
  <c r="I40" i="239"/>
  <c r="H40" i="239"/>
  <c r="G40" i="239"/>
  <c r="E40" i="239"/>
  <c r="D40" i="239"/>
  <c r="I40" i="238"/>
  <c r="H40" i="238"/>
  <c r="G40" i="238"/>
  <c r="E40" i="238"/>
  <c r="D40" i="238"/>
  <c r="E40" i="237"/>
  <c r="D40" i="237"/>
  <c r="I40" i="237"/>
  <c r="H40" i="237"/>
  <c r="G40" i="237"/>
  <c r="J40" i="236"/>
  <c r="I40" i="236"/>
  <c r="H40" i="236"/>
  <c r="G40" i="236"/>
  <c r="E40" i="236"/>
  <c r="D40" i="236"/>
  <c r="E40" i="203"/>
  <c r="D40" i="203"/>
  <c r="J40" i="203"/>
  <c r="G40" i="203"/>
  <c r="E40" i="235"/>
  <c r="D40" i="235"/>
  <c r="I40" i="235"/>
  <c r="H40" i="235"/>
  <c r="G40" i="235"/>
  <c r="I40" i="234"/>
  <c r="H40" i="234"/>
  <c r="G40" i="234"/>
  <c r="I39" i="234"/>
  <c r="H39" i="234"/>
  <c r="G39" i="234"/>
  <c r="E40" i="234"/>
  <c r="D40" i="234"/>
  <c r="I40" i="194" l="1"/>
  <c r="G40" i="194"/>
  <c r="I38" i="203" l="1"/>
  <c r="J39" i="241"/>
  <c r="I39" i="241"/>
  <c r="H39" i="241"/>
  <c r="G39" i="241"/>
  <c r="E39" i="241"/>
  <c r="D39" i="241"/>
  <c r="J39" i="240"/>
  <c r="I39" i="240"/>
  <c r="H39" i="240"/>
  <c r="G39" i="240"/>
  <c r="E39" i="240"/>
  <c r="D39" i="240"/>
  <c r="I39" i="239"/>
  <c r="H39" i="239"/>
  <c r="G39" i="239"/>
  <c r="E39" i="239"/>
  <c r="D39" i="239"/>
  <c r="H39" i="236"/>
  <c r="G39" i="236"/>
  <c r="I39" i="236"/>
  <c r="J39" i="236"/>
  <c r="E39" i="236"/>
  <c r="D39" i="236"/>
  <c r="E39" i="238"/>
  <c r="D39" i="238"/>
  <c r="I39" i="238"/>
  <c r="H39" i="238"/>
  <c r="G39" i="238"/>
  <c r="I39" i="237"/>
  <c r="H39" i="237"/>
  <c r="G39" i="237"/>
  <c r="E39" i="237"/>
  <c r="D39" i="237"/>
  <c r="J39" i="203"/>
  <c r="I39" i="203"/>
  <c r="H39" i="203"/>
  <c r="G39" i="203"/>
  <c r="E39" i="203"/>
  <c r="D39" i="203"/>
  <c r="I39" i="235"/>
  <c r="H39" i="235"/>
  <c r="G39" i="235"/>
  <c r="E39" i="235"/>
  <c r="D39" i="235"/>
  <c r="E39" i="234"/>
  <c r="D39" i="234"/>
  <c r="I39" i="194"/>
  <c r="H39" i="194"/>
  <c r="G39" i="194"/>
  <c r="I38" i="234" l="1"/>
  <c r="J38" i="241"/>
  <c r="I38" i="241"/>
  <c r="H38" i="241"/>
  <c r="G38" i="241"/>
  <c r="E38" i="241"/>
  <c r="J38" i="240"/>
  <c r="I38" i="240"/>
  <c r="H38" i="240"/>
  <c r="G38" i="240"/>
  <c r="E38" i="240"/>
  <c r="D38" i="240"/>
  <c r="I38" i="239"/>
  <c r="H38" i="239"/>
  <c r="G38" i="239"/>
  <c r="E38" i="239"/>
  <c r="D38" i="239"/>
  <c r="I38" i="238"/>
  <c r="H38" i="238"/>
  <c r="G38" i="238"/>
  <c r="I37" i="238"/>
  <c r="H37" i="238"/>
  <c r="G37" i="238"/>
  <c r="I36" i="238"/>
  <c r="H36" i="238"/>
  <c r="G36" i="238"/>
  <c r="E38" i="238"/>
  <c r="D38" i="238"/>
  <c r="I38" i="237"/>
  <c r="H38" i="237"/>
  <c r="G38" i="237"/>
  <c r="E38" i="237"/>
  <c r="D38" i="237"/>
  <c r="J38" i="236"/>
  <c r="I38" i="236"/>
  <c r="H38" i="236"/>
  <c r="G38" i="236"/>
  <c r="E38" i="236"/>
  <c r="J38" i="203"/>
  <c r="H38" i="203"/>
  <c r="G38" i="203"/>
  <c r="E38" i="203"/>
  <c r="D38" i="203"/>
  <c r="I38" i="235" l="1"/>
  <c r="H38" i="235"/>
  <c r="G38" i="235"/>
  <c r="E38" i="235"/>
  <c r="D38" i="235"/>
  <c r="E38" i="234"/>
  <c r="D38" i="234"/>
  <c r="H38" i="234"/>
  <c r="G38" i="234"/>
  <c r="I38" i="194"/>
  <c r="H38" i="194"/>
  <c r="G38" i="194"/>
  <c r="E37" i="203"/>
  <c r="H34" i="194"/>
  <c r="G34" i="194"/>
  <c r="I37" i="194"/>
  <c r="I34" i="194" l="1"/>
  <c r="G37" i="241"/>
  <c r="J37" i="241"/>
  <c r="H37" i="241"/>
  <c r="D37" i="241"/>
  <c r="I37" i="239"/>
  <c r="H37" i="239"/>
  <c r="G37" i="239"/>
  <c r="I37" i="237"/>
  <c r="H37" i="237"/>
  <c r="G37" i="237"/>
  <c r="J37" i="236"/>
  <c r="H37" i="236"/>
  <c r="G37" i="236"/>
  <c r="J37" i="203"/>
  <c r="I37" i="203"/>
  <c r="H37" i="203"/>
  <c r="G37" i="203"/>
  <c r="I37" i="235"/>
  <c r="H37" i="235"/>
  <c r="G37" i="235"/>
  <c r="I37" i="234"/>
  <c r="H37" i="234"/>
  <c r="G37" i="234"/>
  <c r="E37" i="240"/>
  <c r="D37" i="240"/>
  <c r="J37" i="240"/>
  <c r="I37" i="240"/>
  <c r="H37" i="240"/>
  <c r="G37" i="240"/>
  <c r="E37" i="239"/>
  <c r="D37" i="239"/>
  <c r="E37" i="238"/>
  <c r="D37" i="238"/>
  <c r="E37" i="237"/>
  <c r="D37" i="237"/>
  <c r="D36" i="237"/>
  <c r="D37" i="203"/>
  <c r="E37" i="235"/>
  <c r="D37" i="235"/>
  <c r="E37" i="234"/>
  <c r="D37" i="234"/>
  <c r="H37" i="194"/>
  <c r="E37" i="241" l="1"/>
  <c r="D38" i="241"/>
  <c r="E37" i="236"/>
  <c r="D38" i="236"/>
  <c r="I37" i="241"/>
  <c r="D37" i="236"/>
  <c r="I37" i="236"/>
  <c r="I36" i="203"/>
  <c r="J36" i="241" l="1"/>
  <c r="I36" i="241"/>
  <c r="H36" i="241"/>
  <c r="G36" i="241"/>
  <c r="E36" i="241"/>
  <c r="D36" i="241"/>
  <c r="J36" i="240"/>
  <c r="I36" i="240"/>
  <c r="H36" i="240"/>
  <c r="G36" i="240"/>
  <c r="E36" i="240"/>
  <c r="D36" i="240"/>
  <c r="I36" i="239"/>
  <c r="H36" i="239"/>
  <c r="G36" i="239"/>
  <c r="E36" i="239"/>
  <c r="D36" i="239"/>
  <c r="E36" i="238"/>
  <c r="D36" i="238"/>
  <c r="I36" i="237"/>
  <c r="H36" i="237"/>
  <c r="G36" i="237"/>
  <c r="E36" i="237"/>
  <c r="J36" i="236"/>
  <c r="I36" i="236"/>
  <c r="H36" i="236"/>
  <c r="G36" i="236"/>
  <c r="E36" i="236"/>
  <c r="D36" i="236"/>
  <c r="J36" i="203"/>
  <c r="H36" i="203"/>
  <c r="G36" i="203"/>
  <c r="E36" i="203"/>
  <c r="D36" i="203"/>
  <c r="I36" i="235"/>
  <c r="H36" i="235"/>
  <c r="G36" i="235"/>
  <c r="E36" i="235"/>
  <c r="D36" i="235"/>
  <c r="I36" i="234"/>
  <c r="H36" i="234"/>
  <c r="G36" i="234"/>
  <c r="E36" i="234"/>
  <c r="D36" i="234"/>
  <c r="I36" i="194"/>
  <c r="H36" i="194"/>
  <c r="G36" i="194"/>
  <c r="H35" i="203" l="1"/>
  <c r="H34" i="203"/>
  <c r="G35" i="234" l="1"/>
  <c r="G35" i="194"/>
  <c r="H35" i="234"/>
  <c r="H35" i="194"/>
  <c r="I34" i="234"/>
  <c r="E35" i="241" l="1"/>
  <c r="D35" i="241"/>
  <c r="J35" i="241"/>
  <c r="I35" i="241"/>
  <c r="H35" i="241"/>
  <c r="G35" i="241"/>
  <c r="J35" i="240"/>
  <c r="I35" i="240"/>
  <c r="H35" i="240"/>
  <c r="G35" i="240"/>
  <c r="E35" i="240"/>
  <c r="D35" i="240"/>
  <c r="I35" i="239"/>
  <c r="H35" i="239"/>
  <c r="G35" i="239"/>
  <c r="E35" i="239"/>
  <c r="D35" i="239"/>
  <c r="I35" i="238"/>
  <c r="H35" i="238"/>
  <c r="G35" i="238"/>
  <c r="E35" i="238"/>
  <c r="D35" i="238"/>
  <c r="I35" i="237"/>
  <c r="H35" i="237"/>
  <c r="G35" i="237"/>
  <c r="E35" i="237"/>
  <c r="D35" i="237"/>
  <c r="E35" i="236"/>
  <c r="D35" i="236"/>
  <c r="J35" i="236"/>
  <c r="I35" i="236"/>
  <c r="H35" i="236"/>
  <c r="G35" i="236"/>
  <c r="I35" i="203"/>
  <c r="J35" i="203"/>
  <c r="G35" i="203"/>
  <c r="E35" i="203"/>
  <c r="D35" i="203"/>
  <c r="I35" i="235"/>
  <c r="H35" i="235"/>
  <c r="G35" i="235"/>
  <c r="E35" i="235"/>
  <c r="D35" i="235"/>
  <c r="I35" i="234"/>
  <c r="E35" i="234"/>
  <c r="D35" i="234"/>
  <c r="I35" i="194"/>
  <c r="G33" i="241" l="1"/>
  <c r="H34" i="241"/>
  <c r="H33" i="241"/>
  <c r="H31" i="241"/>
  <c r="I32" i="241"/>
  <c r="J33" i="241"/>
  <c r="H30" i="194" l="1"/>
  <c r="G30" i="194"/>
  <c r="I34" i="203"/>
  <c r="I33" i="203"/>
  <c r="G33" i="203"/>
  <c r="E34" i="235" l="1"/>
  <c r="H32" i="235"/>
  <c r="H31" i="235"/>
  <c r="H29" i="235"/>
  <c r="E32" i="235"/>
  <c r="E33" i="235"/>
  <c r="D32" i="235"/>
  <c r="H33" i="235"/>
  <c r="H34" i="235"/>
  <c r="D34" i="234"/>
  <c r="D33" i="234"/>
  <c r="D32" i="234"/>
  <c r="D31" i="234"/>
  <c r="D30" i="234"/>
  <c r="D29" i="234"/>
  <c r="E32" i="234"/>
  <c r="E31" i="234"/>
  <c r="E34" i="234"/>
  <c r="H34" i="234"/>
  <c r="H33" i="234"/>
  <c r="H32" i="234"/>
  <c r="H31" i="234"/>
  <c r="H30" i="234"/>
  <c r="H29" i="234"/>
  <c r="E33" i="234"/>
  <c r="E30" i="234"/>
  <c r="E29" i="234"/>
  <c r="G33" i="234" l="1"/>
  <c r="I33" i="194" l="1"/>
  <c r="I32" i="194"/>
  <c r="I31" i="194"/>
  <c r="I30" i="194"/>
  <c r="I29" i="194"/>
  <c r="I28" i="194"/>
  <c r="I27" i="194"/>
  <c r="I26" i="194"/>
  <c r="I25" i="194"/>
  <c r="I24" i="194"/>
  <c r="I23" i="194"/>
  <c r="I22" i="194"/>
  <c r="I21" i="194"/>
  <c r="I20" i="194"/>
  <c r="I19" i="194"/>
  <c r="I18" i="194"/>
  <c r="I17" i="194"/>
  <c r="I16" i="194"/>
  <c r="I15" i="194"/>
  <c r="H33" i="194"/>
  <c r="G33" i="194"/>
  <c r="H32" i="194"/>
  <c r="G32" i="194"/>
  <c r="H31" i="194"/>
  <c r="G31" i="194"/>
  <c r="H29" i="194"/>
  <c r="H28" i="194"/>
  <c r="G28" i="194"/>
  <c r="H27" i="194"/>
  <c r="G27" i="194"/>
  <c r="H26" i="194"/>
  <c r="G26" i="194"/>
  <c r="H25" i="194"/>
  <c r="G25" i="194"/>
  <c r="H24" i="194"/>
  <c r="G24" i="194"/>
  <c r="H23" i="194"/>
  <c r="G23" i="194"/>
  <c r="H22" i="194"/>
  <c r="G22" i="194"/>
  <c r="H21" i="194"/>
  <c r="G21" i="194"/>
  <c r="H20" i="194"/>
  <c r="G20" i="194"/>
  <c r="H19" i="194"/>
  <c r="G19" i="194"/>
  <c r="H18" i="194"/>
  <c r="G18" i="194"/>
  <c r="G17" i="194"/>
  <c r="G16" i="194"/>
  <c r="G15" i="194"/>
  <c r="J34" i="241" l="1"/>
  <c r="I34" i="241"/>
  <c r="G34" i="241"/>
  <c r="I33" i="241"/>
  <c r="E34" i="241"/>
  <c r="D34" i="241"/>
  <c r="E33" i="241"/>
  <c r="D33" i="241"/>
  <c r="J34" i="240"/>
  <c r="I34" i="240"/>
  <c r="H34" i="240"/>
  <c r="G34" i="240"/>
  <c r="J33" i="240"/>
  <c r="I33" i="240"/>
  <c r="H33" i="240"/>
  <c r="G33" i="240"/>
  <c r="E34" i="240"/>
  <c r="D34" i="240"/>
  <c r="E33" i="240"/>
  <c r="D33" i="240"/>
  <c r="I34" i="239"/>
  <c r="H34" i="239"/>
  <c r="G34" i="239"/>
  <c r="I33" i="239"/>
  <c r="H33" i="239"/>
  <c r="G33" i="239"/>
  <c r="E34" i="239"/>
  <c r="D34" i="239"/>
  <c r="E33" i="239"/>
  <c r="D33" i="239"/>
  <c r="E32" i="239"/>
  <c r="I34" i="238"/>
  <c r="H34" i="238"/>
  <c r="G34" i="238"/>
  <c r="I33" i="238"/>
  <c r="H33" i="238"/>
  <c r="G33" i="238"/>
  <c r="E34" i="238"/>
  <c r="D34" i="238"/>
  <c r="E33" i="238"/>
  <c r="D33" i="238"/>
  <c r="E32" i="238"/>
  <c r="D32" i="238"/>
  <c r="D31" i="238"/>
  <c r="I34" i="237"/>
  <c r="H34" i="237"/>
  <c r="G34" i="237"/>
  <c r="I33" i="237"/>
  <c r="H33" i="237"/>
  <c r="G33" i="237"/>
  <c r="E34" i="237"/>
  <c r="D34" i="237"/>
  <c r="E33" i="237"/>
  <c r="D33" i="237"/>
  <c r="J34" i="236"/>
  <c r="I34" i="236"/>
  <c r="H34" i="236"/>
  <c r="G34" i="236"/>
  <c r="J33" i="236"/>
  <c r="I33" i="236"/>
  <c r="H33" i="236"/>
  <c r="G33" i="236"/>
  <c r="E34" i="236"/>
  <c r="D34" i="236"/>
  <c r="E33" i="236"/>
  <c r="D33" i="236"/>
  <c r="J34" i="203"/>
  <c r="G34" i="203"/>
  <c r="J33" i="203"/>
  <c r="H33" i="203"/>
  <c r="E34" i="203"/>
  <c r="D34" i="203"/>
  <c r="E33" i="203"/>
  <c r="D33" i="203"/>
  <c r="I34" i="235"/>
  <c r="G34" i="235"/>
  <c r="I33" i="235"/>
  <c r="G33" i="235"/>
  <c r="D34" i="235"/>
  <c r="D33" i="235"/>
  <c r="G34" i="234"/>
  <c r="I33" i="234"/>
  <c r="G31" i="237" l="1"/>
  <c r="G32" i="237"/>
  <c r="E32" i="241" l="1"/>
  <c r="D32" i="241"/>
  <c r="J32" i="241"/>
  <c r="H32" i="241"/>
  <c r="G32" i="241"/>
  <c r="H32" i="240"/>
  <c r="G32" i="240"/>
  <c r="I32" i="240"/>
  <c r="J32" i="240"/>
  <c r="E32" i="240"/>
  <c r="D32" i="240"/>
  <c r="H32" i="239"/>
  <c r="G32" i="239"/>
  <c r="I32" i="239"/>
  <c r="H32" i="238"/>
  <c r="G32" i="238"/>
  <c r="I32" i="238"/>
  <c r="I32" i="237"/>
  <c r="H32" i="237"/>
  <c r="E32" i="236"/>
  <c r="E32" i="203"/>
  <c r="H32" i="236"/>
  <c r="G32" i="236"/>
  <c r="I32" i="236"/>
  <c r="J32" i="236"/>
  <c r="D32" i="236"/>
  <c r="G31" i="234"/>
  <c r="G30" i="234"/>
  <c r="J32" i="203" l="1"/>
  <c r="I32" i="203"/>
  <c r="J26" i="203"/>
  <c r="I26" i="203"/>
  <c r="H32" i="203"/>
  <c r="G32" i="203"/>
  <c r="D32" i="203"/>
  <c r="G32" i="235"/>
  <c r="I32" i="235"/>
  <c r="G32" i="234"/>
  <c r="I32" i="234"/>
  <c r="I31" i="234"/>
  <c r="D32" i="239"/>
  <c r="E32" i="237"/>
  <c r="D32" i="237"/>
  <c r="I31" i="241" l="1"/>
  <c r="I28" i="241"/>
  <c r="G26" i="241"/>
  <c r="H26" i="241"/>
  <c r="G27" i="241"/>
  <c r="H27" i="241"/>
  <c r="G28" i="241"/>
  <c r="H28" i="241"/>
  <c r="G29" i="241"/>
  <c r="H29" i="241"/>
  <c r="G30" i="241"/>
  <c r="H30" i="241"/>
  <c r="I25" i="241"/>
  <c r="J25" i="241"/>
  <c r="I26" i="241"/>
  <c r="J26" i="241"/>
  <c r="I27" i="241"/>
  <c r="J27" i="241"/>
  <c r="I29" i="241"/>
  <c r="J29" i="241"/>
  <c r="I30" i="241"/>
  <c r="J30" i="241"/>
  <c r="E31" i="241"/>
  <c r="D31" i="241"/>
  <c r="J31" i="241"/>
  <c r="G31" i="241"/>
  <c r="I26" i="240"/>
  <c r="J26" i="240"/>
  <c r="I27" i="240"/>
  <c r="J27" i="240"/>
  <c r="I28" i="240"/>
  <c r="J28" i="240"/>
  <c r="I29" i="240"/>
  <c r="J29" i="240"/>
  <c r="I30" i="240"/>
  <c r="J30" i="240"/>
  <c r="J31" i="240"/>
  <c r="I31" i="240"/>
  <c r="G26" i="240"/>
  <c r="H26" i="240"/>
  <c r="G27" i="240"/>
  <c r="H27" i="240"/>
  <c r="G28" i="240"/>
  <c r="H28" i="240"/>
  <c r="G29" i="240"/>
  <c r="H29" i="240"/>
  <c r="G30" i="240"/>
  <c r="H30" i="240"/>
  <c r="D26" i="240"/>
  <c r="E26" i="240"/>
  <c r="D27" i="240"/>
  <c r="E27" i="240"/>
  <c r="D28" i="240"/>
  <c r="E28" i="240"/>
  <c r="D29" i="240"/>
  <c r="E29" i="240"/>
  <c r="D30" i="240"/>
  <c r="E30" i="240"/>
  <c r="H31" i="240"/>
  <c r="G31" i="240"/>
  <c r="E31" i="240"/>
  <c r="D31" i="240"/>
  <c r="I26" i="239"/>
  <c r="I27" i="239"/>
  <c r="I28" i="239"/>
  <c r="I29" i="239"/>
  <c r="I30" i="239"/>
  <c r="G26" i="239"/>
  <c r="H26" i="239"/>
  <c r="G27" i="239"/>
  <c r="H27" i="239"/>
  <c r="G28" i="239"/>
  <c r="H28" i="239"/>
  <c r="G29" i="239"/>
  <c r="H29" i="239"/>
  <c r="G30" i="239"/>
  <c r="H30" i="239"/>
  <c r="D26" i="239"/>
  <c r="E26" i="239"/>
  <c r="D27" i="239"/>
  <c r="E27" i="239"/>
  <c r="D28" i="239"/>
  <c r="E28" i="239"/>
  <c r="D29" i="239"/>
  <c r="E29" i="239"/>
  <c r="D30" i="239"/>
  <c r="E30" i="239"/>
  <c r="I31" i="239"/>
  <c r="H31" i="239"/>
  <c r="G31" i="239"/>
  <c r="E31" i="239"/>
  <c r="D31" i="239"/>
  <c r="I26" i="238"/>
  <c r="I27" i="238"/>
  <c r="I28" i="238"/>
  <c r="I29" i="238"/>
  <c r="I30" i="238"/>
  <c r="G25" i="238"/>
  <c r="H25" i="238"/>
  <c r="G26" i="238"/>
  <c r="H26" i="238"/>
  <c r="G27" i="238"/>
  <c r="H27" i="238"/>
  <c r="G28" i="238"/>
  <c r="H28" i="238"/>
  <c r="G29" i="238"/>
  <c r="H29" i="238"/>
  <c r="G30" i="238"/>
  <c r="H30" i="238"/>
  <c r="D26" i="238"/>
  <c r="E26" i="238"/>
  <c r="D27" i="238"/>
  <c r="E27" i="238"/>
  <c r="D28" i="238"/>
  <c r="E28" i="238"/>
  <c r="D29" i="238"/>
  <c r="E29" i="238"/>
  <c r="D30" i="238"/>
  <c r="E30" i="238"/>
  <c r="I31" i="238"/>
  <c r="H31" i="238"/>
  <c r="G31" i="238"/>
  <c r="E31" i="238"/>
  <c r="I26" i="237"/>
  <c r="I27" i="237"/>
  <c r="I28" i="237"/>
  <c r="I29" i="237"/>
  <c r="I30" i="237"/>
  <c r="G26" i="237"/>
  <c r="H26" i="237"/>
  <c r="G27" i="237"/>
  <c r="H27" i="237"/>
  <c r="G28" i="237"/>
  <c r="H28" i="237"/>
  <c r="G29" i="237"/>
  <c r="H29" i="237"/>
  <c r="G30" i="237"/>
  <c r="H30" i="237"/>
  <c r="I26" i="236"/>
  <c r="J26" i="236"/>
  <c r="I27" i="236"/>
  <c r="J27" i="236"/>
  <c r="I28" i="236"/>
  <c r="J28" i="236"/>
  <c r="I29" i="236"/>
  <c r="J29" i="236"/>
  <c r="J30" i="236"/>
  <c r="I30" i="236"/>
  <c r="H30" i="236"/>
  <c r="G30" i="236"/>
  <c r="H29" i="236"/>
  <c r="G29" i="236"/>
  <c r="H28" i="236"/>
  <c r="G28" i="236"/>
  <c r="H27" i="236"/>
  <c r="G27" i="236"/>
  <c r="H26" i="236"/>
  <c r="G26" i="236"/>
  <c r="E30" i="236"/>
  <c r="D30" i="236"/>
  <c r="E29" i="236"/>
  <c r="D29" i="236"/>
  <c r="E28" i="236"/>
  <c r="D28" i="236"/>
  <c r="E27" i="236"/>
  <c r="D27" i="236"/>
  <c r="E26" i="236"/>
  <c r="D26" i="236"/>
  <c r="I27" i="203"/>
  <c r="J27" i="203"/>
  <c r="I28" i="203"/>
  <c r="J28" i="203"/>
  <c r="I29" i="203"/>
  <c r="J29" i="203"/>
  <c r="J30" i="203"/>
  <c r="I30" i="203"/>
  <c r="G26" i="203"/>
  <c r="H26" i="203"/>
  <c r="G27" i="203"/>
  <c r="H27" i="203"/>
  <c r="G28" i="203"/>
  <c r="H28" i="203"/>
  <c r="G29" i="203"/>
  <c r="H29" i="203"/>
  <c r="G30" i="203"/>
  <c r="H30" i="203"/>
  <c r="D26" i="203"/>
  <c r="E26" i="203"/>
  <c r="D27" i="203"/>
  <c r="E27" i="203"/>
  <c r="D28" i="203"/>
  <c r="E28" i="203"/>
  <c r="D29" i="203"/>
  <c r="E29" i="203"/>
  <c r="D30" i="203"/>
  <c r="I26" i="235"/>
  <c r="I27" i="235"/>
  <c r="I28" i="235"/>
  <c r="I29" i="235"/>
  <c r="I30" i="235"/>
  <c r="G26" i="235"/>
  <c r="H26" i="235"/>
  <c r="G27" i="235"/>
  <c r="H27" i="235"/>
  <c r="G28" i="235"/>
  <c r="H28" i="235"/>
  <c r="G29" i="235"/>
  <c r="G30" i="235"/>
  <c r="H30" i="235"/>
  <c r="D26" i="235"/>
  <c r="E26" i="235"/>
  <c r="D27" i="235"/>
  <c r="E27" i="235"/>
  <c r="D28" i="235"/>
  <c r="E28" i="235"/>
  <c r="D29" i="235"/>
  <c r="E29" i="235"/>
  <c r="D30" i="235"/>
  <c r="E30" i="235"/>
  <c r="I25" i="234"/>
  <c r="I26" i="234"/>
  <c r="I27" i="234"/>
  <c r="I28" i="234"/>
  <c r="I29" i="234"/>
  <c r="I30" i="234"/>
  <c r="D25" i="234"/>
  <c r="E25" i="234"/>
  <c r="D26" i="234"/>
  <c r="E26" i="234"/>
  <c r="D27" i="234"/>
  <c r="E27" i="234"/>
  <c r="D28" i="234"/>
  <c r="E28" i="234"/>
  <c r="G25" i="234"/>
  <c r="H25" i="234"/>
  <c r="G26" i="234"/>
  <c r="H26" i="234"/>
  <c r="G27" i="234"/>
  <c r="H27" i="234"/>
  <c r="G28" i="234"/>
  <c r="H28" i="234"/>
  <c r="G29" i="234"/>
  <c r="D26" i="194"/>
  <c r="D27" i="194"/>
  <c r="D28" i="194"/>
  <c r="D29" i="194"/>
  <c r="D26" i="237"/>
  <c r="E26" i="237"/>
  <c r="D27" i="237"/>
  <c r="E27" i="237"/>
  <c r="D28" i="237"/>
  <c r="E28" i="237"/>
  <c r="D29" i="237"/>
  <c r="E29" i="237"/>
  <c r="D30" i="237"/>
  <c r="E30" i="237"/>
  <c r="E31" i="237"/>
  <c r="D31" i="237"/>
  <c r="H31" i="236"/>
  <c r="G31" i="236"/>
  <c r="E31" i="236"/>
  <c r="D31" i="236"/>
  <c r="H31" i="203"/>
  <c r="G31" i="203"/>
  <c r="E31" i="203"/>
  <c r="D31" i="203"/>
  <c r="I31" i="235"/>
  <c r="G31" i="235"/>
  <c r="E31" i="235"/>
  <c r="D31" i="235"/>
  <c r="J28" i="241" l="1"/>
  <c r="I31" i="237"/>
  <c r="H31" i="237"/>
</calcChain>
</file>

<file path=xl/sharedStrings.xml><?xml version="1.0" encoding="utf-8"?>
<sst xmlns="http://schemas.openxmlformats.org/spreadsheetml/2006/main" count="744" uniqueCount="161">
  <si>
    <t>TABLA DE CONTENIDO</t>
  </si>
  <si>
    <t>Años</t>
  </si>
  <si>
    <t>Trimestre</t>
  </si>
  <si>
    <t>I</t>
  </si>
  <si>
    <t>II</t>
  </si>
  <si>
    <t>III</t>
  </si>
  <si>
    <t>IV</t>
  </si>
  <si>
    <t>Trimestral</t>
  </si>
  <si>
    <t>Cuadro 1</t>
  </si>
  <si>
    <t>Cuadro 2</t>
  </si>
  <si>
    <t>Cuadro 3</t>
  </si>
  <si>
    <t xml:space="preserve">1. INDICADORES DE FINANCIACIÓN </t>
  </si>
  <si>
    <t>SECRETARÍA DISTRITAL DEL HÁBITAT - SDHT</t>
  </si>
  <si>
    <t>SUBSECRETARÍA DE PLANEACIÓN Y POLÍTICA</t>
  </si>
  <si>
    <t>SUBDIRECCIÓN DE INFORMACIÓN SECTORIAL</t>
  </si>
  <si>
    <t xml:space="preserve">SISTEMA DE INFORMACIÓN DEL HÁBITAT </t>
  </si>
  <si>
    <t>Total Nacional</t>
  </si>
  <si>
    <t>Bogotá D.C.</t>
  </si>
  <si>
    <t>Total Nacional y Bogotá D.C.</t>
  </si>
  <si>
    <t>Millones de pesos corrientes</t>
  </si>
  <si>
    <t>Variaciones (%)</t>
  </si>
  <si>
    <t>Anual</t>
  </si>
  <si>
    <t>Participación de Bogota</t>
  </si>
  <si>
    <t>Antioquia</t>
  </si>
  <si>
    <t>Atlántico</t>
  </si>
  <si>
    <t>Boyacá</t>
  </si>
  <si>
    <t>Caldas</t>
  </si>
  <si>
    <t>Caquetá</t>
  </si>
  <si>
    <t>Cauca</t>
  </si>
  <si>
    <t>Cesar</t>
  </si>
  <si>
    <t>Córdoba</t>
  </si>
  <si>
    <t>Cundinamarca</t>
  </si>
  <si>
    <t>Huila</t>
  </si>
  <si>
    <t>La Guajira</t>
  </si>
  <si>
    <t>Magdalena</t>
  </si>
  <si>
    <t>Meta</t>
  </si>
  <si>
    <t>Nariño</t>
  </si>
  <si>
    <t>Quindío</t>
  </si>
  <si>
    <t>Risaralda</t>
  </si>
  <si>
    <t>Santander</t>
  </si>
  <si>
    <t>Sucre</t>
  </si>
  <si>
    <t>Tolima</t>
  </si>
  <si>
    <t>Casanare</t>
  </si>
  <si>
    <t>Total Nacional y departamentos</t>
  </si>
  <si>
    <t>Total Nacional, Departamentos y  Bogotá D.C.</t>
  </si>
  <si>
    <t>Cuadro 4</t>
  </si>
  <si>
    <t>Cuadro 5</t>
  </si>
  <si>
    <t>Cuadro 6</t>
  </si>
  <si>
    <t>Cuadro 7</t>
  </si>
  <si>
    <t>Cuadro 8</t>
  </si>
  <si>
    <t>Cuadro 9</t>
  </si>
  <si>
    <t>Vivienda de Interés Social - VIS</t>
  </si>
  <si>
    <t>Participación de la VIS</t>
  </si>
  <si>
    <t>Número</t>
  </si>
  <si>
    <t>Total Nacional y Bogotá, variaciones y participación de Bogotá</t>
  </si>
  <si>
    <t>Por departamentos y Bogotá</t>
  </si>
  <si>
    <t>Cuadro 10</t>
  </si>
  <si>
    <t>Cuadro 11</t>
  </si>
  <si>
    <t>Vivienda Direrente de Interés Social - No VIS</t>
  </si>
  <si>
    <t>Total nacional</t>
  </si>
  <si>
    <t>Número de viviendas</t>
  </si>
  <si>
    <t>Fuente: DANE - Financiación de vivienda</t>
  </si>
  <si>
    <t>Número de viviendas financiadas total, Variaciones y participación de Bogotá</t>
  </si>
  <si>
    <t>Número de viviendas financiadas</t>
  </si>
  <si>
    <t>Vivienda nueva Nacional y Bogotá, variaciones y participación de Bogotá</t>
  </si>
  <si>
    <t>Vivienda usada Nacional y Bogotá, variaciones y participación de Bogotá</t>
  </si>
  <si>
    <t>Número de viviendas nuevas</t>
  </si>
  <si>
    <t>Número de viviendas financiadas nuevas, Variaciones y participación de Bogotá</t>
  </si>
  <si>
    <t>Número de viviendas usadas</t>
  </si>
  <si>
    <t>Número de viviendas financiadas usadas, Variaciones y participación de Bogotá</t>
  </si>
  <si>
    <t>Bogotá, vivienda nueva (VIS y No VIS)</t>
  </si>
  <si>
    <t xml:space="preserve">Número de viviendas nuevas VIS y No VIS, Variaciones y participaciones </t>
  </si>
  <si>
    <t>Participación de la No VIS</t>
  </si>
  <si>
    <t>Bogotá, vivienda usada (VIS y No VIS)</t>
  </si>
  <si>
    <t xml:space="preserve">Número de viviendas usadas VIS y No VIS, Variaciones y participaciones </t>
  </si>
  <si>
    <t>Valor de los créditos</t>
  </si>
  <si>
    <t>Valor de los créditos vivienda nueva para la compra de vivienda, Variaciones y participación de Bogotá</t>
  </si>
  <si>
    <t>Valor de los créditos vivienda nueva</t>
  </si>
  <si>
    <t>Valor de los créditos vivienda usada</t>
  </si>
  <si>
    <t>Valor de los créditos vivienda usada para la compra de vivienda, Variaciones y participación de Bogotá</t>
  </si>
  <si>
    <t>Bogotá</t>
  </si>
  <si>
    <t>Nte Santander</t>
  </si>
  <si>
    <t>Valor de las viviendas financiadas. Nacional, por departamentos y Bogotá</t>
  </si>
  <si>
    <t>1.1</t>
  </si>
  <si>
    <t>1.2</t>
  </si>
  <si>
    <t>1 Financiación de Vivienda -FIVI</t>
  </si>
  <si>
    <t>SISTEMA DE INFORMACIÓN DEL HÁBITAT</t>
  </si>
  <si>
    <t>Concepto</t>
  </si>
  <si>
    <t>Descripción</t>
  </si>
  <si>
    <t>Operación estadística</t>
  </si>
  <si>
    <t>Entidad responsable</t>
  </si>
  <si>
    <t>Departamento Administrativo Nacional de Estadítica - DANE</t>
  </si>
  <si>
    <t>Área temática</t>
  </si>
  <si>
    <t>Económica</t>
  </si>
  <si>
    <t>Tema</t>
  </si>
  <si>
    <t>Acceso a la vivienda</t>
  </si>
  <si>
    <t>Antecedentes</t>
  </si>
  <si>
    <t>Objetivo general</t>
  </si>
  <si>
    <t>Objetivos específicos</t>
  </si>
  <si>
    <t>Universo de estudio</t>
  </si>
  <si>
    <t>Unidad de observación</t>
  </si>
  <si>
    <t>Nota. Elaborado a partir de la metodología, ficha metodológica y manuales de Financiación de Vivienda del DANE.</t>
  </si>
  <si>
    <t>METADATO DE LA OPERACIÓN ESTADÍSTICA FINANCIACIÓN DE VIVIENDA</t>
  </si>
  <si>
    <t xml:space="preserve">La operación estadística de “Financiación de Vivienda” presenta cuatro etapas históricas desde su creación. La primera, entre 1983 y 1994, identificada con el nombre "Edificación y Financiación de Vivienda", la cual buscaba dimensionar tanto la oferta (construcción) como la demanda (compra) de vivienda en el país. La segunda, denominada "Financiación de Vivienda", tiene su inicio en 1995 y va hasta 1999, su alcance es la demanda (compra) de vivienda en Colombia. La tercera etapa va desde 1999 hasta el 2004 y su enfoque sigue siendo el de la demanda, pues la política de vivienda en el país está en manos de los particulares. La cuarta y última etapa tiene sus inicios desde el 2004 en adelante y se efectuó, con el fin de actualizar la investigación, de acuerdo con la normatividad vigente: Así como incluir lo pertinente en materia de legislación de financiación de vivienda, el DANE adopta el rediseño de la investigación y da punto de partida a su cuarta etapa, en donde se incluyen los nuevos criterios para regular el sistema especializado de financiación de vivienda individual a largo plazo. 
 </t>
  </si>
  <si>
    <t>FINANCIACIÓN DE VIVIENDA</t>
  </si>
  <si>
    <t xml:space="preserve">Dotar al país y al sistema de financiación de vivienda, de un instrumento de medición que permita conocer la evolución del número y valor de las viviendas financiadas en el país a largo plazo, por parte de las entidades especializadas en otorgar créditos hipotecarios de vivienda. </t>
  </si>
  <si>
    <t xml:space="preserve"> </t>
  </si>
  <si>
    <t xml:space="preserve">* Determinar el número y valor de las viviendas financiadas por tipo de vivienda, según rangos de vivienda, entidad financiadora y a nivel total nacional, por departamento y capital de departamento. </t>
  </si>
  <si>
    <t xml:space="preserve">* Establecer el número y valor de las viviendas de interés social financiadas por tipo de vivienda, con y sin Subsidio Familiar de Vivienda, según entidad financiadora y a nivel total nacional, por departamento y capital de departamento. </t>
  </si>
  <si>
    <t xml:space="preserve">* Cuantificar el número y valor de las viviendas diferentes de interés social financiadas por tipo de vivienda, según categorías, entidad financiadora y a nivel total nacional, por departamento y capital de departamento. </t>
  </si>
  <si>
    <t xml:space="preserve">* Recopilar información sobre operaciones de crédito: desembolsos a crédito de constructores; créditos individuales desembolsados para los Fondos, Cajas de Vivienda y demás entidades especializadas en la financiación de vivienda y subrogaciones de crédito. </t>
  </si>
  <si>
    <t>Conceptos básicos</t>
  </si>
  <si>
    <r>
      <rPr>
        <b/>
        <sz val="10"/>
        <color indexed="8"/>
        <rFont val="Times New Roman"/>
        <family val="1"/>
      </rPr>
      <t>Financiación de vivienda:</t>
    </r>
    <r>
      <rPr>
        <sz val="10"/>
        <color indexed="8"/>
        <rFont val="Times New Roman"/>
        <family val="1"/>
      </rPr>
      <t xml:space="preserve"> sistema crediticio relacionado con el número y el valor de las viviendas financiadas nuevas y usadas a través de los créditos entregados por las entidades que financian créditos hipotecarios, a largo plazo en el país.  </t>
    </r>
  </si>
  <si>
    <r>
      <rPr>
        <b/>
        <sz val="10"/>
        <color indexed="8"/>
        <rFont val="Times New Roman"/>
        <family val="1"/>
      </rPr>
      <t>Estadísticas de Financiación de Vivienda:</t>
    </r>
    <r>
      <rPr>
        <sz val="10"/>
        <color indexed="8"/>
        <rFont val="Times New Roman"/>
        <family val="1"/>
      </rPr>
      <t xml:space="preserve"> instrumento de medición que permite conocer la evolución del número y valor de las viviendas financiadas en el país, a largo plazo, por parte de las entidades especializadas en otorgar créditos hipotecarios de vivienda. </t>
    </r>
  </si>
  <si>
    <r>
      <rPr>
        <b/>
        <sz val="10"/>
        <color indexed="8"/>
        <rFont val="Times New Roman"/>
        <family val="1"/>
      </rPr>
      <t xml:space="preserve">Moneda: </t>
    </r>
    <r>
      <rPr>
        <sz val="10"/>
        <color indexed="8"/>
        <rFont val="Times New Roman"/>
        <family val="1"/>
      </rPr>
      <t xml:space="preserve">corresponde a la moneda en la cual fue otorgado el crédito hipotecario de vivienda, el cual puede estar expresado en Pesos o en Unidades de Valor Real-UVR. </t>
    </r>
  </si>
  <si>
    <r>
      <rPr>
        <b/>
        <sz val="10"/>
        <color indexed="8"/>
        <rFont val="Times New Roman"/>
        <family val="1"/>
      </rPr>
      <t xml:space="preserve">Financiación en UVR: </t>
    </r>
    <r>
      <rPr>
        <sz val="10"/>
        <color indexed="8"/>
        <rFont val="Times New Roman"/>
        <family val="1"/>
      </rPr>
      <t xml:space="preserve">corresponde a la financiación de vivienda que fue otorgada indexada en Unidades de Valor Real-UVR. </t>
    </r>
  </si>
  <si>
    <r>
      <rPr>
        <b/>
        <sz val="10"/>
        <color indexed="8"/>
        <rFont val="Times New Roman"/>
        <family val="1"/>
      </rPr>
      <t>Financiación en pesos:</t>
    </r>
    <r>
      <rPr>
        <sz val="10"/>
        <color indexed="8"/>
        <rFont val="Times New Roman"/>
        <family val="1"/>
      </rPr>
      <t xml:space="preserve"> corresponde a la financiación de vivienda que fue otorgada en pesos y no tiene ningún tipo de indexación a la Unidad de Valor Real -UVR. </t>
    </r>
  </si>
  <si>
    <r>
      <rPr>
        <b/>
        <sz val="10"/>
        <color indexed="8"/>
        <rFont val="Times New Roman"/>
        <family val="1"/>
      </rPr>
      <t>Tipo de vivienda:</t>
    </r>
    <r>
      <rPr>
        <sz val="10"/>
        <color indexed="8"/>
        <rFont val="Times New Roman"/>
        <family val="1"/>
      </rPr>
      <t xml:space="preserve"> corresponde a la clasificación según el tipo de solución habitacional al cual están dirigidos los recursos del crédito hipotecario y puede ser nueva y usada. </t>
    </r>
  </si>
  <si>
    <r>
      <rPr>
        <b/>
        <sz val="10"/>
        <color indexed="8"/>
        <rFont val="Times New Roman"/>
        <family val="1"/>
      </rPr>
      <t>Rango vivienda:</t>
    </r>
    <r>
      <rPr>
        <sz val="10"/>
        <color indexed="8"/>
        <rFont val="Times New Roman"/>
        <family val="1"/>
      </rPr>
      <t xml:space="preserve"> corresponde a la clasificación que tiene el valor del inmueble que fue financiado. Puede ser vivienda VIS o diferente de VIS. </t>
    </r>
  </si>
  <si>
    <r>
      <rPr>
        <b/>
        <sz val="10"/>
        <color indexed="8"/>
        <rFont val="Times New Roman"/>
        <family val="1"/>
      </rPr>
      <t>Entidad financiadora de vivienda:</t>
    </r>
    <r>
      <rPr>
        <sz val="10"/>
        <color indexed="8"/>
        <rFont val="Times New Roman"/>
        <family val="1"/>
      </rPr>
      <t xml:space="preserve"> corresponde a las entidades facultadas para otorgar créditos hipotecarios a largo plazo en el país. </t>
    </r>
  </si>
  <si>
    <r>
      <rPr>
        <b/>
        <sz val="10"/>
        <color indexed="8"/>
        <rFont val="Times New Roman"/>
        <family val="1"/>
      </rPr>
      <t>Financiación  VIS:</t>
    </r>
    <r>
      <rPr>
        <sz val="10"/>
        <color indexed="8"/>
        <rFont val="Times New Roman"/>
        <family val="1"/>
      </rPr>
      <t xml:space="preserve"> corresponde a la vivienda de interés social. La clasificación está determinada por el valor de la vivienda. Tiene condiciones especiales de tasa de interés y porcentaje de financiación,  y puede ser sujeta de subsidio familiar de vivienda por parte del gobierno. </t>
    </r>
  </si>
  <si>
    <r>
      <rPr>
        <b/>
        <sz val="10"/>
        <color indexed="8"/>
        <rFont val="Times New Roman"/>
        <family val="1"/>
      </rPr>
      <t xml:space="preserve">Financiación  No VIS: </t>
    </r>
    <r>
      <rPr>
        <sz val="10"/>
        <color indexed="8"/>
        <rFont val="Times New Roman"/>
        <family val="1"/>
      </rPr>
      <t xml:space="preserve">corresponde a la vivienda diferente de interés social. La clasificación está determinada por el valor de la vivienda. Tiene condiciones especiales de tasa de interés y porcentaje de financiación, y no está sujeta a subsidio familiar de vivienda por parte del gobierno. </t>
    </r>
  </si>
  <si>
    <r>
      <rPr>
        <b/>
        <sz val="10"/>
        <color indexed="8"/>
        <rFont val="Times New Roman"/>
        <family val="1"/>
      </rPr>
      <t>Subsidio Familiar de Vivienda  (SFV):</t>
    </r>
    <r>
      <rPr>
        <sz val="10"/>
        <color indexed="8"/>
        <rFont val="Times New Roman"/>
        <family val="1"/>
      </rPr>
      <t xml:space="preserve"> Es el aporte estatal en dinero o en especie, otorgado por una sola vez al beneficiario con el objeto de facilitarle la adquisición de una solución de vivienda de interés social, sin cargo de restitución, siempre que el beneficiario cumpla con los requisitos que establece la Ley 3 de 1991. </t>
    </r>
  </si>
  <si>
    <r>
      <rPr>
        <b/>
        <sz val="10"/>
        <color indexed="8"/>
        <rFont val="Times New Roman"/>
        <family val="1"/>
      </rPr>
      <t>Departamentos y Bogotá, D. C:</t>
    </r>
    <r>
      <rPr>
        <sz val="10"/>
        <color indexed="8"/>
        <rFont val="Times New Roman"/>
        <family val="1"/>
      </rPr>
      <t xml:space="preserve"> corresponde a la clasificación de los entes territoriales dada en el División Política de Colombia –DIVIPOLA. </t>
    </r>
  </si>
  <si>
    <r>
      <rPr>
        <b/>
        <sz val="10"/>
        <color indexed="8"/>
        <rFont val="Times New Roman"/>
        <family val="1"/>
      </rPr>
      <t>Número de viviendas financiadas:</t>
    </r>
    <r>
      <rPr>
        <sz val="10"/>
        <color indexed="8"/>
        <rFont val="Times New Roman"/>
        <family val="1"/>
      </rPr>
      <t xml:space="preserve"> corresponde a la sumatoria del número de créditos u obligaciones hipotecarias individuales concedidas en el trimestre de referencia.</t>
    </r>
  </si>
  <si>
    <r>
      <rPr>
        <b/>
        <sz val="10"/>
        <color indexed="8"/>
        <rFont val="Times New Roman"/>
        <family val="1"/>
      </rPr>
      <t>Valor de las viviendas financiadas:</t>
    </r>
    <r>
      <rPr>
        <sz val="10"/>
        <color indexed="8"/>
        <rFont val="Times New Roman"/>
        <family val="1"/>
      </rPr>
      <t xml:space="preserve"> concierne a la sumatoria del monto de capital total desembolsado mediante los créditos hipotecarios concedidos en el trimestre de referencia. </t>
    </r>
  </si>
  <si>
    <r>
      <rPr>
        <b/>
        <sz val="10"/>
        <color indexed="8"/>
        <rFont val="Times New Roman"/>
        <family val="1"/>
      </rPr>
      <t xml:space="preserve">Microcréditos Inmobiliarios: </t>
    </r>
    <r>
      <rPr>
        <sz val="10"/>
        <color indexed="8"/>
        <rFont val="Times New Roman"/>
        <family val="1"/>
      </rPr>
      <t xml:space="preserve">corresponde al número de obligaciones que se otorgan para la adquisición, construcción o mejoramiento de inmuebles, cuyo monto no supere los veinticinco (25) salarios mínimos legales mensuales vigentes (smlmv), con un plazo inferior a cinco (5) años y una tasa de interés equivalente a la prevista para la financiación de Vivienda de Interés Social (VIS). </t>
    </r>
  </si>
  <si>
    <r>
      <rPr>
        <b/>
        <sz val="10"/>
        <color indexed="8"/>
        <rFont val="Times New Roman"/>
        <family val="1"/>
      </rPr>
      <t>Tasa interés:</t>
    </r>
    <r>
      <rPr>
        <sz val="10"/>
        <color indexed="8"/>
        <rFont val="Times New Roman"/>
        <family val="1"/>
      </rPr>
      <t xml:space="preserve"> corresponde a la tasa de interés promedio ponderada de los créditos hipotecarios de vivienda vigentes. </t>
    </r>
  </si>
  <si>
    <r>
      <t xml:space="preserve">Varirables de estudio:  </t>
    </r>
    <r>
      <rPr>
        <sz val="10"/>
        <color indexed="8"/>
        <rFont val="Times New Roman"/>
        <family val="1"/>
      </rPr>
      <t xml:space="preserve">número de viviendas financiadas y valor de las vivienda financiadas. </t>
    </r>
  </si>
  <si>
    <r>
      <rPr>
        <b/>
        <sz val="10"/>
        <color indexed="8"/>
        <rFont val="Times New Roman"/>
        <family val="1"/>
      </rPr>
      <t>Variables de clsificación:</t>
    </r>
    <r>
      <rPr>
        <sz val="10"/>
        <color indexed="8"/>
        <rFont val="Times New Roman"/>
        <family val="1"/>
      </rPr>
      <t xml:space="preserve">  tipo de vivienda (nueva y usada), rango de vivienda (VIS y No VIS), vivienda VIS nueva con y sin subsidio familiar de vivienda, entidad financiadora de vivienda y categorías No VIS, tipo de moneda. </t>
    </r>
  </si>
  <si>
    <r>
      <rPr>
        <b/>
        <sz val="10"/>
        <color indexed="8"/>
        <rFont val="Times New Roman"/>
        <family val="1"/>
      </rPr>
      <t>Geográfica:</t>
    </r>
    <r>
      <rPr>
        <sz val="10"/>
        <color indexed="8"/>
        <rFont val="Times New Roman"/>
        <family val="1"/>
      </rPr>
      <t xml:space="preserve"> total nacional, por departamentos y capital de departamento. </t>
    </r>
  </si>
  <si>
    <t>Variables de estudio y clasificación</t>
  </si>
  <si>
    <t xml:space="preserve">El universo de estudio lo constituye la financiación de vivienda de las entidades que financian este tipo de inmuebles en el país, a largo plazo. </t>
  </si>
  <si>
    <r>
      <rPr>
        <b/>
        <sz val="10"/>
        <color indexed="8"/>
        <rFont val="Times New Roman"/>
        <family val="1"/>
      </rPr>
      <t>Entidades financiadoras de vivienda, a largo plazo:</t>
    </r>
    <r>
      <rPr>
        <sz val="10"/>
        <color indexed="8"/>
        <rFont val="Times New Roman"/>
        <family val="1"/>
      </rPr>
      <t xml:space="preserve"> Banca Hipotecaria, Fondo Nacional del Ahorro y Fondos y Cajas de vivienda</t>
    </r>
  </si>
  <si>
    <r>
      <rPr>
        <b/>
        <sz val="10"/>
        <color indexed="8"/>
        <rFont val="Times New Roman"/>
        <family val="1"/>
      </rPr>
      <t>Unidad de análisis:</t>
    </r>
    <r>
      <rPr>
        <sz val="10"/>
        <color indexed="8"/>
        <rFont val="Times New Roman"/>
        <family val="1"/>
      </rPr>
      <t xml:space="preserve"> Los créditos de vivienda otorgados a largo plazo y leasing habitacional. </t>
    </r>
  </si>
  <si>
    <r>
      <rPr>
        <b/>
        <sz val="10"/>
        <color indexed="8"/>
        <rFont val="Times New Roman"/>
        <family val="1"/>
      </rPr>
      <t xml:space="preserve">Unidad de información: </t>
    </r>
    <r>
      <rPr>
        <sz val="10"/>
        <color indexed="8"/>
        <rFont val="Times New Roman"/>
        <family val="1"/>
      </rPr>
      <t xml:space="preserve">Entidades financiadoras de vivienda en el país, a largo plazo: Banca Hipotecaria, Fondo Nacional del Ahorro y Fondos y Cajas de vivienda. </t>
    </r>
  </si>
  <si>
    <t xml:space="preserve">PERIODO DE REFERENCIA </t>
  </si>
  <si>
    <t xml:space="preserve">La investigación se presenta de forma trimestral. </t>
  </si>
  <si>
    <t xml:space="preserve">PERIODO DE RECOLECCIÓN </t>
  </si>
  <si>
    <t xml:space="preserve">La recepción de la información se realiza en un período de 20 días, contados a partir del primer día hábil del mes siguiente al corte trimestral, que se realiza de la siguiente manera: primer trimestre corte a marzo; segundo trimestre corte a junio; tercer trimestre corte a septiembre y cuarto trimestre corte a diciembre. </t>
  </si>
  <si>
    <t xml:space="preserve">DESAGREGACIÓN DE RESULTADOS </t>
  </si>
  <si>
    <r>
      <rPr>
        <b/>
        <sz val="10"/>
        <color indexed="8"/>
        <rFont val="Times New Roman"/>
        <family val="1"/>
      </rPr>
      <t>Desagregación geográfica.</t>
    </r>
    <r>
      <rPr>
        <sz val="10"/>
        <color indexed="8"/>
        <rFont val="Times New Roman"/>
        <family val="1"/>
      </rPr>
      <t xml:space="preserve"> La información se presenta a nivel total nacional, por departamento y Bogotá, D.C.  </t>
    </r>
    <r>
      <rPr>
        <b/>
        <sz val="10"/>
        <color indexed="8"/>
        <rFont val="Times New Roman"/>
        <family val="1"/>
      </rPr>
      <t>Desagregación temática.</t>
    </r>
    <r>
      <rPr>
        <sz val="10"/>
        <color indexed="8"/>
        <rFont val="Times New Roman"/>
        <family val="1"/>
      </rPr>
      <t xml:space="preserve"> Esta se presenta a nivel de las dos variables de estudio: valor de los desembolsos de créditos y número de créditos. </t>
    </r>
  </si>
  <si>
    <t xml:space="preserve">MEDIOS DE DIFUSIÓN </t>
  </si>
  <si>
    <t xml:space="preserve">Boletín y comunicado de prensa, boletín estadístico, series y anexos estadísticos y respuesta a requerimientos de información. </t>
  </si>
  <si>
    <t>INDICADORES INFORMACIÓN SECTORIAL</t>
  </si>
  <si>
    <t>Millones de pesos constante</t>
  </si>
  <si>
    <t xml:space="preserve">Nota: DANE a partir de la publicación del I trimestre de 2021, incluye el leasing habitacional, con información histórica desde el I trimestre de 2015. </t>
  </si>
  <si>
    <t>Valor de los créditos desembolsados para la compra de vivienda, Variaciones y participación de Bogotá</t>
  </si>
  <si>
    <t>Nota: A partir de la publicación del I trimestre de 2021, se incluye el leasing habitacional, con información histórica desde el I trimestre de 2015. Así mismo se amplia la cobertura de la operación estadística al total de establecimientos de créditos vigilados pr la Superintendencia Financiera de Colombia, que estan autorizados para realizar operaciones de créditos hipotecarios y leasing habitacional.</t>
  </si>
  <si>
    <t>Resto1. Agrupa los siguientes departamentos: Chocó, Arauca, Putumayo, Archipiélago de San Andrés, Amazonas, Guainía, Guaviare, Vaupés y  Vichada.</t>
  </si>
  <si>
    <t>Bolivar</t>
  </si>
  <si>
    <t>Valle</t>
  </si>
  <si>
    <t>Resto1</t>
  </si>
  <si>
    <t>Nota: DANE a partir de la publicación del I trimestre de 2021, incluye el leasing habitacional, con información histórica desde el I trimestre de 2015 y agrupa algunos departamentos en Resto 1 de la siguiente manera:</t>
  </si>
  <si>
    <t>Vivienda Diferente de Interés Social - No VIS</t>
  </si>
  <si>
    <t xml:space="preserve">Nota aclaratoria DANE: la ultima publicación del DANE contiene un ajuste para el período comprendido desde el I a IV trimestre del año 2022, provenientes de dos situaciones. En primer lugar, el cambio principal se da por una corrección reportada por una de nuestras fuentes de información la cual corresponde en promedio a un 15% del total del número de desembolsos publicado durante el año 2022. 
En segundo lugar, se realiza ajuste en el procesamiento de la información que incluye la integración de uno de los tres componentes (subrogación) que conforman los créditos hipotecarios, la cual corresponde en promedio al 8% del total del número de desembolsos publicado durante el año 2022; es importante aclarar que el ajuste se produce por el cambio del instrumento de recolección utilizado para el reporte de las fuentes implementado a partir del mes de febrero de 2022, en el cual las fuentes reportan cada componente (créditos de vivienda, leasing habitacional y subrogaciones) de forma desagregada, mientras que en el anterior instrumento este venía de forma agregada; el nuevo formato de recolección hace parte del mejoramiento continuo de la operación estadística, con el objetivo de proporcionar mayor valor agregado a la información que actualmente se pone a disposición de los usuarios de Financiación de vivienda, sin embargo se deja claro que las nuevas variables que contiene el instrumento de recolección aún no han sido publicadas.
</t>
  </si>
  <si>
    <t>No se dispone con la informaciòn para el IV trimestre 2021</t>
  </si>
  <si>
    <t>Actualización: agosto 2023</t>
  </si>
  <si>
    <t>2015 (I trimestre) - 2023 (II trimestre)</t>
  </si>
  <si>
    <t>2015 (I trimestre)  - 2023 (II trimestre)</t>
  </si>
  <si>
    <t>2015 (I trimestre) -  2023 (II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</si>
</sst>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3" formatCode="_-* #,##0.00_-;\-* #,##0.00_-;_-* &quot;-&quot;??_-;_-@_-"/>
    <numFmt numFmtId="164" formatCode="_(* #,##0.00_);_(* \(#,##0.00\);_(* &quot;-&quot;??_);_(@_)"/>
    <numFmt numFmtId="165" formatCode="_-* #,##0.00\ [$€]_-;\-* #,##0.00\ [$€]_-;_-* &quot;-&quot;??\ [$€]_-;_-@_-"/>
    <numFmt numFmtId="166" formatCode="_-* #,##0.00\ _p_t_a_-;\-* #,##0.00\ _p_t_a_-;_-* &quot;-&quot;??\ _p_t_a_-;_-@_-"/>
    <numFmt numFmtId="167" formatCode="_-* #,##0\ _€_-;\-* #,##0\ _€_-;_-* &quot;-&quot;??\ _€_-;_-@_-"/>
    <numFmt numFmtId="168" formatCode="0.0%"/>
  </numFmts>
  <fonts count="37" x14ac:knownFonts="1">
    <font>
      <sz val="11"/>
      <color theme="1"/>
      <name val="Calibri"/>
      <family val="2"/>
      <scheme val="minor"/>
    </font>
    <font>
      <sz val="11"/>
      <color indexed="8"/>
      <name val="Calibri"/>
      <family val="2"/>
    </font>
    <font>
      <sz val="10"/>
      <name val="Arial"/>
      <family val="2"/>
    </font>
    <font>
      <sz val="10"/>
      <name val="Arial"/>
      <family val="2"/>
    </font>
    <font>
      <sz val="11"/>
      <color indexed="8"/>
      <name val="Calibri"/>
      <family val="2"/>
    </font>
    <font>
      <sz val="10"/>
      <name val="Arial"/>
      <family val="2"/>
    </font>
    <font>
      <sz val="10"/>
      <name val="Arial"/>
      <family val="2"/>
    </font>
    <font>
      <sz val="10"/>
      <name val="Arial"/>
      <family val="2"/>
    </font>
    <font>
      <sz val="10"/>
      <name val="Arial"/>
      <family val="2"/>
    </font>
    <font>
      <sz val="10"/>
      <name val="Arial"/>
      <family val="2"/>
    </font>
    <font>
      <b/>
      <sz val="16"/>
      <color indexed="8"/>
      <name val="Times New Roman"/>
      <family val="1"/>
    </font>
    <font>
      <sz val="12"/>
      <color indexed="8"/>
      <name val="Times New Roman"/>
      <family val="1"/>
    </font>
    <font>
      <b/>
      <sz val="14"/>
      <color indexed="8"/>
      <name val="Times New Roman"/>
      <family val="1"/>
    </font>
    <font>
      <b/>
      <sz val="10"/>
      <color indexed="8"/>
      <name val="Times New Roman"/>
      <family val="1"/>
    </font>
    <font>
      <sz val="11"/>
      <color indexed="8"/>
      <name val="Calibri"/>
      <family val="2"/>
    </font>
    <font>
      <sz val="11"/>
      <color indexed="8"/>
      <name val="Times New Roman"/>
      <family val="1"/>
    </font>
    <font>
      <sz val="16"/>
      <color indexed="8"/>
      <name val="Times New Roman"/>
      <family val="1"/>
    </font>
    <font>
      <b/>
      <sz val="12"/>
      <color indexed="8"/>
      <name val="Times New Roman"/>
      <family val="1"/>
    </font>
    <font>
      <b/>
      <i/>
      <sz val="11"/>
      <color indexed="8"/>
      <name val="Times New Roman"/>
      <family val="1"/>
    </font>
    <font>
      <u/>
      <sz val="11"/>
      <color indexed="12"/>
      <name val="Times New Roman"/>
      <family val="1"/>
    </font>
    <font>
      <sz val="10"/>
      <color indexed="8"/>
      <name val="Times New Roman"/>
      <family val="1"/>
    </font>
    <font>
      <b/>
      <sz val="11"/>
      <color indexed="8"/>
      <name val="Times New Roman"/>
      <family val="1"/>
    </font>
    <font>
      <b/>
      <sz val="10"/>
      <color indexed="8"/>
      <name val="Times New Roman"/>
      <family val="1"/>
    </font>
    <font>
      <sz val="10"/>
      <name val="Tahoma"/>
      <family val="2"/>
    </font>
    <font>
      <sz val="11"/>
      <color indexed="8"/>
      <name val="Calibri"/>
      <family val="2"/>
    </font>
    <font>
      <vertAlign val="superscript"/>
      <sz val="10"/>
      <color indexed="8"/>
      <name val="Times New Roman"/>
      <family val="1"/>
    </font>
    <font>
      <sz val="11"/>
      <color theme="1"/>
      <name val="Calibri"/>
      <family val="2"/>
      <scheme val="minor"/>
    </font>
    <font>
      <u/>
      <sz val="11"/>
      <color theme="10"/>
      <name val="Calibri"/>
      <family val="2"/>
    </font>
    <font>
      <b/>
      <sz val="11"/>
      <color theme="1"/>
      <name val="Times New Roman"/>
      <family val="1"/>
    </font>
    <font>
      <sz val="10"/>
      <color theme="1"/>
      <name val="Times New Roman"/>
      <family val="1"/>
    </font>
    <font>
      <b/>
      <sz val="10"/>
      <color theme="1"/>
      <name val="Times New Roman"/>
      <family val="1"/>
    </font>
    <font>
      <sz val="11"/>
      <color rgb="FFFF0000"/>
      <name val="Times New Roman"/>
      <family val="1"/>
    </font>
    <font>
      <sz val="11"/>
      <color theme="1"/>
      <name val="Times New Roman"/>
      <family val="1"/>
    </font>
    <font>
      <b/>
      <sz val="9"/>
      <name val="Segoe UI"/>
      <family val="2"/>
    </font>
    <font>
      <b/>
      <sz val="8"/>
      <name val="Segoe UI"/>
      <family val="2"/>
    </font>
    <font>
      <sz val="9"/>
      <name val="Segoe UI"/>
      <family val="2"/>
    </font>
    <font>
      <sz val="9"/>
      <color rgb="FF000000"/>
      <name val="Segoe U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298">
    <xf numFmtId="0" fontId="0" fillId="0" borderId="0"/>
    <xf numFmtId="165" fontId="6"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7" fillId="0" borderId="0" applyNumberFormat="0" applyFill="0" applyBorder="0" applyAlignment="0" applyProtection="0">
      <alignment vertical="top"/>
      <protection locked="0"/>
    </xf>
    <xf numFmtId="164"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6"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6" fillId="0" borderId="0"/>
    <xf numFmtId="0" fontId="26" fillId="0" borderId="0"/>
    <xf numFmtId="0" fontId="26" fillId="0" borderId="0"/>
    <xf numFmtId="0" fontId="26" fillId="0" borderId="0"/>
    <xf numFmtId="0" fontId="26" fillId="0" borderId="0"/>
    <xf numFmtId="0" fontId="2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4"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6" fillId="0" borderId="0" applyFont="0" applyFill="0" applyBorder="0" applyAlignment="0" applyProtection="0"/>
  </cellStyleXfs>
  <cellXfs count="167">
    <xf numFmtId="0" fontId="0" fillId="0" borderId="0" xfId="0"/>
    <xf numFmtId="0" fontId="15" fillId="2" borderId="0" xfId="0" applyFont="1" applyFill="1"/>
    <xf numFmtId="0" fontId="10" fillId="2" borderId="0" xfId="0" applyFont="1" applyFill="1"/>
    <xf numFmtId="0" fontId="16" fillId="2" borderId="0" xfId="0" applyFont="1" applyFill="1"/>
    <xf numFmtId="0" fontId="11" fillId="2" borderId="0" xfId="0" applyFont="1" applyFill="1"/>
    <xf numFmtId="0" fontId="12" fillId="2" borderId="0" xfId="0" applyFont="1" applyFill="1"/>
    <xf numFmtId="0" fontId="17" fillId="2" borderId="0" xfId="0" applyFont="1" applyFill="1"/>
    <xf numFmtId="0" fontId="18" fillId="2" borderId="0" xfId="0" applyFont="1" applyFill="1"/>
    <xf numFmtId="0" fontId="20" fillId="2" borderId="0" xfId="0" applyFont="1" applyFill="1"/>
    <xf numFmtId="0" fontId="20" fillId="2" borderId="1" xfId="0" applyFont="1" applyFill="1" applyBorder="1"/>
    <xf numFmtId="0" fontId="20" fillId="2" borderId="2" xfId="0" applyFont="1" applyFill="1" applyBorder="1"/>
    <xf numFmtId="0" fontId="20" fillId="2" borderId="3" xfId="0" applyFont="1" applyFill="1" applyBorder="1"/>
    <xf numFmtId="0" fontId="20" fillId="0" borderId="0" xfId="0" applyFont="1"/>
    <xf numFmtId="0" fontId="20" fillId="2" borderId="4" xfId="0" applyFont="1" applyFill="1" applyBorder="1"/>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15" fillId="2" borderId="4" xfId="0" applyFont="1" applyFill="1" applyBorder="1"/>
    <xf numFmtId="0" fontId="15" fillId="0" borderId="0" xfId="0" applyFont="1"/>
    <xf numFmtId="0" fontId="21" fillId="2" borderId="6" xfId="0" applyFont="1" applyFill="1" applyBorder="1" applyAlignment="1">
      <alignment horizontal="center"/>
    </xf>
    <xf numFmtId="0" fontId="21" fillId="2" borderId="7" xfId="0" applyFont="1" applyFill="1" applyBorder="1" applyAlignment="1">
      <alignment horizontal="center"/>
    </xf>
    <xf numFmtId="0" fontId="15" fillId="2" borderId="7" xfId="0" applyFont="1" applyFill="1" applyBorder="1"/>
    <xf numFmtId="0" fontId="21" fillId="0" borderId="0" xfId="0" applyFont="1" applyAlignment="1">
      <alignment horizontal="center"/>
    </xf>
    <xf numFmtId="0" fontId="21" fillId="2" borderId="7" xfId="0" applyFont="1" applyFill="1" applyBorder="1"/>
    <xf numFmtId="0" fontId="18" fillId="3" borderId="0" xfId="0" applyFont="1" applyFill="1"/>
    <xf numFmtId="0" fontId="21" fillId="3" borderId="0" xfId="0" applyFont="1" applyFill="1"/>
    <xf numFmtId="0" fontId="15" fillId="3" borderId="0" xfId="0" applyFont="1" applyFill="1"/>
    <xf numFmtId="0" fontId="19" fillId="3" borderId="0" xfId="68" applyFont="1" applyFill="1" applyBorder="1" applyAlignment="1" applyProtection="1"/>
    <xf numFmtId="0" fontId="27" fillId="3" borderId="0" xfId="68" applyFill="1" applyBorder="1" applyAlignment="1" applyProtection="1"/>
    <xf numFmtId="0" fontId="13" fillId="2" borderId="5" xfId="0" applyFont="1" applyFill="1" applyBorder="1" applyAlignment="1">
      <alignment horizontal="center"/>
    </xf>
    <xf numFmtId="0" fontId="13" fillId="2" borderId="4" xfId="0" applyFont="1" applyFill="1" applyBorder="1" applyAlignment="1">
      <alignment horizontal="center"/>
    </xf>
    <xf numFmtId="0" fontId="20" fillId="2" borderId="6" xfId="0" applyFont="1" applyFill="1" applyBorder="1"/>
    <xf numFmtId="0" fontId="20" fillId="2" borderId="8" xfId="0" applyFont="1" applyFill="1" applyBorder="1"/>
    <xf numFmtId="0" fontId="20" fillId="2" borderId="0" xfId="0" applyFont="1" applyFill="1" applyAlignment="1">
      <alignment vertical="center" wrapText="1"/>
    </xf>
    <xf numFmtId="0" fontId="28" fillId="2" borderId="14" xfId="0" applyFont="1" applyFill="1" applyBorder="1" applyAlignment="1">
      <alignment horizontal="center" vertical="center" wrapText="1"/>
    </xf>
    <xf numFmtId="0" fontId="29" fillId="2" borderId="14" xfId="0" applyFont="1" applyFill="1" applyBorder="1" applyAlignment="1">
      <alignment horizontal="left" vertical="center" wrapText="1"/>
    </xf>
    <xf numFmtId="0" fontId="29" fillId="0" borderId="14" xfId="0" applyFont="1" applyBorder="1" applyAlignment="1">
      <alignment horizontal="left" wrapText="1"/>
    </xf>
    <xf numFmtId="0" fontId="29" fillId="2" borderId="14" xfId="0" applyFont="1" applyFill="1" applyBorder="1" applyAlignment="1">
      <alignment horizontal="left" vertical="top" wrapText="1"/>
    </xf>
    <xf numFmtId="0" fontId="29" fillId="0" borderId="14" xfId="0" applyFont="1" applyBorder="1" applyAlignment="1">
      <alignment horizontal="justify"/>
    </xf>
    <xf numFmtId="0" fontId="20" fillId="2" borderId="9" xfId="0" applyFont="1" applyFill="1" applyBorder="1" applyAlignment="1">
      <alignment wrapText="1"/>
    </xf>
    <xf numFmtId="0" fontId="20" fillId="2" borderId="10" xfId="0" applyFont="1" applyFill="1" applyBorder="1" applyAlignment="1">
      <alignment wrapText="1"/>
    </xf>
    <xf numFmtId="0" fontId="20" fillId="2" borderId="11" xfId="0" applyFont="1" applyFill="1" applyBorder="1" applyAlignment="1">
      <alignment wrapText="1"/>
    </xf>
    <xf numFmtId="0" fontId="29" fillId="2" borderId="10" xfId="0" applyFont="1" applyFill="1" applyBorder="1" applyAlignment="1">
      <alignment horizontal="left" vertical="top" wrapText="1"/>
    </xf>
    <xf numFmtId="0" fontId="29" fillId="2" borderId="10" xfId="0" applyFont="1" applyFill="1" applyBorder="1" applyAlignment="1">
      <alignment vertical="top" wrapText="1"/>
    </xf>
    <xf numFmtId="0" fontId="30" fillId="2" borderId="9" xfId="0" applyFont="1" applyFill="1" applyBorder="1" applyAlignment="1">
      <alignment horizontal="left" vertical="top" wrapText="1"/>
    </xf>
    <xf numFmtId="0" fontId="29" fillId="2" borderId="14" xfId="0" applyFont="1" applyFill="1" applyBorder="1" applyAlignment="1">
      <alignment horizontal="center" vertical="center" wrapText="1"/>
    </xf>
    <xf numFmtId="0" fontId="29" fillId="3" borderId="9" xfId="0" applyFont="1" applyFill="1" applyBorder="1" applyAlignment="1">
      <alignment horizontal="justify"/>
    </xf>
    <xf numFmtId="0" fontId="29" fillId="3" borderId="10" xfId="0" applyFont="1" applyFill="1" applyBorder="1" applyAlignment="1">
      <alignment horizontal="justify"/>
    </xf>
    <xf numFmtId="0" fontId="29" fillId="3" borderId="11" xfId="0" applyFont="1" applyFill="1" applyBorder="1" applyAlignment="1">
      <alignment horizontal="justify"/>
    </xf>
    <xf numFmtId="0" fontId="0" fillId="3" borderId="0" xfId="0" applyFill="1"/>
    <xf numFmtId="0" fontId="27" fillId="3" borderId="0" xfId="68" applyFill="1" applyAlignment="1" applyProtection="1"/>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21" fillId="4" borderId="9" xfId="0" applyFont="1" applyFill="1" applyBorder="1" applyAlignment="1">
      <alignment horizontal="center"/>
    </xf>
    <xf numFmtId="167" fontId="15" fillId="0" borderId="14" xfId="69" applyNumberFormat="1" applyFont="1" applyBorder="1" applyAlignment="1">
      <alignment horizontal="center" vertical="center"/>
    </xf>
    <xf numFmtId="2" fontId="15" fillId="0" borderId="14" xfId="0" applyNumberFormat="1" applyFont="1" applyBorder="1" applyAlignment="1">
      <alignment horizontal="center" vertical="center"/>
    </xf>
    <xf numFmtId="0" fontId="13" fillId="4" borderId="1" xfId="0" applyFont="1" applyFill="1" applyBorder="1" applyAlignment="1">
      <alignment horizontal="center" vertical="center" wrapText="1"/>
    </xf>
    <xf numFmtId="0" fontId="21" fillId="5" borderId="14" xfId="0" applyFont="1" applyFill="1" applyBorder="1" applyAlignment="1">
      <alignment horizontal="center" vertical="center"/>
    </xf>
    <xf numFmtId="167" fontId="15" fillId="0" borderId="0" xfId="0" applyNumberFormat="1" applyFont="1"/>
    <xf numFmtId="168" fontId="15" fillId="0" borderId="0" xfId="2297" applyNumberFormat="1" applyFont="1"/>
    <xf numFmtId="2" fontId="15" fillId="0" borderId="0" xfId="0" applyNumberFormat="1" applyFont="1" applyAlignment="1">
      <alignment horizontal="left" vertical="center"/>
    </xf>
    <xf numFmtId="167" fontId="15" fillId="0" borderId="13" xfId="69" applyNumberFormat="1" applyFont="1" applyBorder="1" applyAlignment="1">
      <alignment horizontal="center" vertical="center"/>
    </xf>
    <xf numFmtId="9" fontId="15" fillId="0" borderId="0" xfId="2297" applyFont="1"/>
    <xf numFmtId="10" fontId="15" fillId="0" borderId="0" xfId="2297" applyNumberFormat="1" applyFont="1"/>
    <xf numFmtId="1" fontId="15" fillId="0" borderId="0" xfId="0" applyNumberFormat="1" applyFont="1" applyAlignment="1">
      <alignment horizontal="left" vertical="center"/>
    </xf>
    <xf numFmtId="2" fontId="0" fillId="0" borderId="0" xfId="0" applyNumberFormat="1"/>
    <xf numFmtId="2" fontId="15" fillId="0" borderId="12" xfId="0" applyNumberFormat="1" applyFont="1" applyBorder="1" applyAlignment="1">
      <alignment horizontal="center" vertical="center"/>
    </xf>
    <xf numFmtId="167" fontId="15" fillId="0" borderId="0" xfId="69" applyNumberFormat="1" applyFont="1" applyBorder="1" applyAlignment="1">
      <alignment horizontal="center" vertical="center"/>
    </xf>
    <xf numFmtId="167" fontId="15" fillId="0" borderId="5" xfId="69" applyNumberFormat="1" applyFont="1" applyBorder="1" applyAlignment="1">
      <alignment horizontal="center" vertical="center"/>
    </xf>
    <xf numFmtId="167" fontId="31" fillId="0" borderId="0" xfId="69" applyNumberFormat="1" applyFont="1" applyBorder="1" applyAlignment="1">
      <alignment horizontal="center" vertical="center"/>
    </xf>
    <xf numFmtId="2" fontId="31" fillId="0" borderId="0" xfId="0" applyNumberFormat="1" applyFont="1" applyAlignment="1">
      <alignment horizontal="center" vertical="center"/>
    </xf>
    <xf numFmtId="167" fontId="32" fillId="0" borderId="14" xfId="69" applyNumberFormat="1" applyFont="1" applyBorder="1" applyAlignment="1">
      <alignment horizontal="center" vertical="center"/>
    </xf>
    <xf numFmtId="2" fontId="32" fillId="0" borderId="14" xfId="0" applyNumberFormat="1" applyFont="1" applyBorder="1" applyAlignment="1">
      <alignment horizontal="center" vertical="center"/>
    </xf>
    <xf numFmtId="43" fontId="15" fillId="0" borderId="0" xfId="0" applyNumberFormat="1" applyFont="1"/>
    <xf numFmtId="167" fontId="15" fillId="0" borderId="14" xfId="69" applyNumberFormat="1" applyFont="1" applyFill="1" applyBorder="1" applyAlignment="1">
      <alignment horizontal="center" vertical="center"/>
    </xf>
    <xf numFmtId="167" fontId="32" fillId="0" borderId="0" xfId="69" applyNumberFormat="1" applyFont="1" applyBorder="1" applyAlignment="1">
      <alignment horizontal="center" vertical="center"/>
    </xf>
    <xf numFmtId="2" fontId="32" fillId="0" borderId="0" xfId="0" applyNumberFormat="1" applyFont="1" applyAlignment="1">
      <alignment horizontal="center" vertical="center"/>
    </xf>
    <xf numFmtId="0" fontId="21" fillId="0" borderId="0" xfId="0" applyFont="1" applyAlignment="1">
      <alignment horizontal="center" vertical="center"/>
    </xf>
    <xf numFmtId="2" fontId="15" fillId="0" borderId="0" xfId="0" applyNumberFormat="1" applyFont="1"/>
    <xf numFmtId="167" fontId="32" fillId="0" borderId="0" xfId="69" applyNumberFormat="1" applyFont="1" applyFill="1" applyBorder="1" applyAlignment="1">
      <alignment horizontal="center" vertical="center"/>
    </xf>
    <xf numFmtId="2" fontId="15" fillId="0" borderId="0" xfId="0" applyNumberFormat="1" applyFont="1" applyAlignment="1">
      <alignment horizontal="center" vertical="center"/>
    </xf>
    <xf numFmtId="9" fontId="15" fillId="0" borderId="0" xfId="2297" applyFont="1" applyBorder="1"/>
    <xf numFmtId="10" fontId="15" fillId="0" borderId="0" xfId="2297" applyNumberFormat="1" applyFont="1" applyBorder="1"/>
    <xf numFmtId="0" fontId="21" fillId="5" borderId="9" xfId="0" applyFont="1" applyFill="1" applyBorder="1" applyAlignment="1">
      <alignment horizontal="center" vertical="center"/>
    </xf>
    <xf numFmtId="167" fontId="32" fillId="0" borderId="9" xfId="69" applyNumberFormat="1" applyFont="1" applyBorder="1" applyAlignment="1">
      <alignment horizontal="center" vertical="center"/>
    </xf>
    <xf numFmtId="2" fontId="32" fillId="0" borderId="9" xfId="0" applyNumberFormat="1" applyFont="1" applyBorder="1" applyAlignment="1">
      <alignment horizontal="center" vertical="center"/>
    </xf>
    <xf numFmtId="0" fontId="20" fillId="2" borderId="2" xfId="0" applyFont="1" applyFill="1" applyBorder="1" applyAlignment="1">
      <alignment horizontal="center"/>
    </xf>
    <xf numFmtId="0" fontId="15" fillId="0" borderId="0" xfId="0" applyFont="1" applyAlignment="1">
      <alignment horizontal="center"/>
    </xf>
    <xf numFmtId="167" fontId="15" fillId="0" borderId="0" xfId="2297" applyNumberFormat="1" applyFont="1"/>
    <xf numFmtId="10" fontId="15" fillId="0" borderId="0" xfId="0" applyNumberFormat="1" applyFont="1"/>
    <xf numFmtId="9" fontId="15" fillId="0" borderId="0" xfId="0" applyNumberFormat="1" applyFont="1"/>
    <xf numFmtId="10" fontId="15" fillId="0" borderId="0" xfId="2297" applyNumberFormat="1" applyFont="1" applyFill="1" applyBorder="1"/>
    <xf numFmtId="0" fontId="33" fillId="0" borderId="0" xfId="0" applyFont="1" applyAlignment="1">
      <alignment horizontal="center" vertical="center" wrapText="1"/>
    </xf>
    <xf numFmtId="3" fontId="35" fillId="0" borderId="0" xfId="0" applyNumberFormat="1" applyFont="1" applyAlignment="1">
      <alignment horizontal="right"/>
    </xf>
    <xf numFmtId="0" fontId="34" fillId="0" borderId="0" xfId="0" applyFont="1" applyAlignment="1">
      <alignment horizontal="center" vertical="center" wrapText="1"/>
    </xf>
    <xf numFmtId="0" fontId="21" fillId="2" borderId="0" xfId="0" applyFont="1" applyFill="1"/>
    <xf numFmtId="0" fontId="27" fillId="2" borderId="0" xfId="68" applyFill="1" applyBorder="1" applyAlignment="1" applyProtection="1"/>
    <xf numFmtId="0" fontId="19" fillId="2" borderId="0" xfId="68" applyFont="1" applyFill="1" applyBorder="1" applyAlignment="1" applyProtection="1"/>
    <xf numFmtId="3" fontId="21" fillId="2" borderId="0" xfId="0" applyNumberFormat="1" applyFont="1" applyFill="1"/>
    <xf numFmtId="167" fontId="32" fillId="0" borderId="0" xfId="2297" applyNumberFormat="1" applyFont="1" applyFill="1" applyBorder="1" applyAlignment="1">
      <alignment horizontal="center" vertical="center"/>
    </xf>
    <xf numFmtId="167" fontId="15" fillId="0" borderId="14" xfId="0" applyNumberFormat="1" applyFont="1" applyBorder="1"/>
    <xf numFmtId="2" fontId="28" fillId="0" borderId="0" xfId="0" applyNumberFormat="1" applyFont="1" applyAlignment="1">
      <alignment horizontal="center" vertical="center"/>
    </xf>
    <xf numFmtId="1" fontId="32" fillId="0" borderId="0" xfId="0" applyNumberFormat="1" applyFont="1" applyAlignment="1">
      <alignment horizontal="center" vertical="center"/>
    </xf>
    <xf numFmtId="167" fontId="32" fillId="0" borderId="15" xfId="69" applyNumberFormat="1" applyFont="1" applyBorder="1" applyAlignment="1">
      <alignment horizontal="center" vertical="center"/>
    </xf>
    <xf numFmtId="167" fontId="32" fillId="0" borderId="7" xfId="69" applyNumberFormat="1" applyFont="1" applyBorder="1" applyAlignment="1">
      <alignment horizontal="center" vertical="center"/>
    </xf>
    <xf numFmtId="167" fontId="32" fillId="0" borderId="8" xfId="69" applyNumberFormat="1" applyFont="1" applyBorder="1" applyAlignment="1">
      <alignment horizontal="center" vertical="center"/>
    </xf>
    <xf numFmtId="167" fontId="32" fillId="0" borderId="13" xfId="69" applyNumberFormat="1" applyFont="1" applyBorder="1" applyAlignment="1">
      <alignment horizontal="center" vertical="center"/>
    </xf>
    <xf numFmtId="167" fontId="32" fillId="0" borderId="12" xfId="69" applyNumberFormat="1" applyFont="1" applyBorder="1" applyAlignment="1">
      <alignment horizontal="center" vertical="center"/>
    </xf>
    <xf numFmtId="3" fontId="36" fillId="0" borderId="0" xfId="0" applyNumberFormat="1" applyFont="1" applyAlignment="1">
      <alignment horizontal="right" wrapText="1"/>
    </xf>
    <xf numFmtId="0" fontId="15" fillId="0" borderId="0" xfId="0" applyFont="1" applyAlignment="1">
      <alignment wrapText="1"/>
    </xf>
    <xf numFmtId="0" fontId="15" fillId="0" borderId="0" xfId="0" applyFont="1" applyAlignment="1">
      <alignment horizontal="center" wrapText="1"/>
    </xf>
    <xf numFmtId="0" fontId="15" fillId="2" borderId="0" xfId="0" applyFont="1" applyFill="1" applyAlignment="1">
      <alignment horizontal="center"/>
    </xf>
    <xf numFmtId="0" fontId="13" fillId="2" borderId="1" xfId="0" applyFont="1" applyFill="1" applyBorder="1" applyAlignment="1">
      <alignment horizontal="center"/>
    </xf>
    <xf numFmtId="0" fontId="13" fillId="2" borderId="3" xfId="0" applyFont="1" applyFill="1" applyBorder="1" applyAlignment="1">
      <alignment horizontal="center"/>
    </xf>
    <xf numFmtId="0" fontId="13" fillId="2" borderId="5" xfId="0" applyFont="1" applyFill="1" applyBorder="1" applyAlignment="1">
      <alignment horizontal="center"/>
    </xf>
    <xf numFmtId="0" fontId="13" fillId="2" borderId="4" xfId="0" applyFont="1" applyFill="1" applyBorder="1" applyAlignment="1">
      <alignment horizontal="center"/>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5" fillId="2" borderId="0" xfId="0" applyFont="1" applyFill="1" applyAlignment="1">
      <alignment wrapText="1"/>
    </xf>
    <xf numFmtId="0" fontId="29" fillId="2" borderId="0" xfId="0" applyFont="1" applyFill="1" applyAlignment="1">
      <alignment horizontal="left" vertical="top" wrapText="1"/>
    </xf>
    <xf numFmtId="0" fontId="20" fillId="2" borderId="0" xfId="0" applyFont="1" applyFill="1" applyAlignment="1">
      <alignment wrapText="1"/>
    </xf>
    <xf numFmtId="0" fontId="20" fillId="2" borderId="0" xfId="0" applyFont="1" applyFill="1" applyAlignment="1">
      <alignment horizontal="left" vertical="center" wrapText="1"/>
    </xf>
    <xf numFmtId="0" fontId="29" fillId="2" borderId="10" xfId="0" applyFont="1" applyFill="1" applyBorder="1" applyAlignment="1">
      <alignment horizontal="left" vertical="top"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11" xfId="0" applyFont="1" applyFill="1" applyBorder="1" applyAlignment="1">
      <alignment horizontal="center" vertical="center" wrapText="1"/>
    </xf>
    <xf numFmtId="0" fontId="29" fillId="2" borderId="9" xfId="0" applyFont="1" applyFill="1" applyBorder="1" applyAlignment="1">
      <alignment horizontal="left" vertical="top" wrapText="1"/>
    </xf>
    <xf numFmtId="0" fontId="21" fillId="2" borderId="5" xfId="0" applyFont="1" applyFill="1" applyBorder="1" applyAlignment="1">
      <alignment horizontal="center" vertical="center"/>
    </xf>
    <xf numFmtId="0" fontId="21" fillId="2" borderId="0" xfId="0" applyFont="1" applyFill="1" applyAlignment="1">
      <alignment horizontal="center" vertical="center"/>
    </xf>
    <xf numFmtId="0" fontId="21" fillId="2" borderId="5" xfId="0" applyFont="1" applyFill="1" applyBorder="1" applyAlignment="1">
      <alignment horizontal="center"/>
    </xf>
    <xf numFmtId="0" fontId="21" fillId="3" borderId="0" xfId="0" applyFont="1" applyFill="1" applyAlignment="1">
      <alignment horizontal="center"/>
    </xf>
    <xf numFmtId="0" fontId="13" fillId="4" borderId="15"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21" fillId="2" borderId="7" xfId="0" applyFont="1" applyFill="1" applyBorder="1" applyAlignment="1">
      <alignment horizontal="right"/>
    </xf>
    <xf numFmtId="0" fontId="21" fillId="2" borderId="8" xfId="0" applyFont="1" applyFill="1" applyBorder="1" applyAlignment="1">
      <alignment horizontal="right"/>
    </xf>
    <xf numFmtId="0" fontId="13" fillId="4" borderId="12"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5" fillId="0" borderId="0" xfId="0" applyFont="1" applyAlignment="1">
      <alignment horizontal="left" wrapText="1"/>
    </xf>
    <xf numFmtId="0" fontId="21" fillId="5" borderId="14"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0" xfId="0" applyFont="1" applyFill="1" applyBorder="1" applyAlignment="1">
      <alignment horizontal="center" vertical="center"/>
    </xf>
    <xf numFmtId="0" fontId="21" fillId="5" borderId="3"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8" xfId="0" applyFont="1" applyFill="1" applyBorder="1" applyAlignment="1">
      <alignment horizontal="center" vertical="center"/>
    </xf>
    <xf numFmtId="0" fontId="21" fillId="2" borderId="4" xfId="0" applyFont="1" applyFill="1" applyBorder="1" applyAlignment="1">
      <alignment horizontal="center" vertical="center"/>
    </xf>
    <xf numFmtId="0" fontId="13" fillId="4" borderId="1" xfId="0" applyFont="1" applyFill="1" applyBorder="1" applyAlignment="1">
      <alignment horizontal="center" vertical="center" wrapText="1"/>
    </xf>
    <xf numFmtId="0" fontId="21" fillId="5" borderId="11" xfId="0" applyFont="1" applyFill="1" applyBorder="1" applyAlignment="1">
      <alignment horizontal="center" vertical="center"/>
    </xf>
    <xf numFmtId="0" fontId="21" fillId="5" borderId="2" xfId="0" applyFont="1" applyFill="1" applyBorder="1" applyAlignment="1">
      <alignment horizontal="center" vertical="center" wrapText="1"/>
    </xf>
    <xf numFmtId="0" fontId="21" fillId="5" borderId="0" xfId="0" applyFont="1" applyFill="1" applyAlignment="1">
      <alignment horizontal="center" vertical="center" wrapText="1"/>
    </xf>
    <xf numFmtId="0" fontId="21" fillId="2" borderId="4" xfId="0" applyFont="1" applyFill="1" applyBorder="1" applyAlignment="1">
      <alignment horizontal="center"/>
    </xf>
    <xf numFmtId="0" fontId="21" fillId="2" borderId="0" xfId="0" applyFont="1" applyFill="1" applyAlignment="1">
      <alignment horizontal="center"/>
    </xf>
    <xf numFmtId="0" fontId="13" fillId="4" borderId="3"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1" fillId="5" borderId="14" xfId="0" applyFont="1" applyFill="1" applyBorder="1" applyAlignment="1">
      <alignment horizontal="center" vertical="center" wrapText="1"/>
    </xf>
    <xf numFmtId="167" fontId="15" fillId="0" borderId="0" xfId="0" applyNumberFormat="1" applyFont="1" applyAlignment="1">
      <alignment horizontal="center"/>
    </xf>
    <xf numFmtId="0" fontId="21" fillId="0" borderId="0" xfId="0" applyFont="1" applyAlignment="1">
      <alignment horizontal="center" vertical="center"/>
    </xf>
    <xf numFmtId="0" fontId="15" fillId="0" borderId="0" xfId="0" applyFont="1" applyAlignment="1">
      <alignment horizontal="left" vertical="top" wrapText="1"/>
    </xf>
    <xf numFmtId="0" fontId="15" fillId="0" borderId="0" xfId="0" applyFont="1" applyAlignment="1">
      <alignment horizontal="left" vertical="center" wrapText="1"/>
    </xf>
    <xf numFmtId="0" fontId="21" fillId="4" borderId="14" xfId="0" applyFont="1" applyFill="1" applyBorder="1" applyAlignment="1">
      <alignment horizontal="center"/>
    </xf>
  </cellXfs>
  <cellStyles count="2298">
    <cellStyle name="Euro" xfId="1" xr:uid="{00000000-0005-0000-0000-000000000000}"/>
    <cellStyle name="Euro 10" xfId="2" xr:uid="{00000000-0005-0000-0000-000001000000}"/>
    <cellStyle name="Euro 11" xfId="3" xr:uid="{00000000-0005-0000-0000-000002000000}"/>
    <cellStyle name="Euro 12" xfId="4" xr:uid="{00000000-0005-0000-0000-000003000000}"/>
    <cellStyle name="Euro 13" xfId="5" xr:uid="{00000000-0005-0000-0000-000004000000}"/>
    <cellStyle name="Euro 14" xfId="6" xr:uid="{00000000-0005-0000-0000-000005000000}"/>
    <cellStyle name="Euro 15" xfId="7" xr:uid="{00000000-0005-0000-0000-000006000000}"/>
    <cellStyle name="Euro 16" xfId="8" xr:uid="{00000000-0005-0000-0000-000007000000}"/>
    <cellStyle name="Euro 17" xfId="9" xr:uid="{00000000-0005-0000-0000-000008000000}"/>
    <cellStyle name="Euro 18" xfId="10" xr:uid="{00000000-0005-0000-0000-000009000000}"/>
    <cellStyle name="Euro 19" xfId="11" xr:uid="{00000000-0005-0000-0000-00000A000000}"/>
    <cellStyle name="Euro 2" xfId="12" xr:uid="{00000000-0005-0000-0000-00000B000000}"/>
    <cellStyle name="Euro 20" xfId="13" xr:uid="{00000000-0005-0000-0000-00000C000000}"/>
    <cellStyle name="Euro 21" xfId="14" xr:uid="{00000000-0005-0000-0000-00000D000000}"/>
    <cellStyle name="Euro 22" xfId="15" xr:uid="{00000000-0005-0000-0000-00000E000000}"/>
    <cellStyle name="Euro 23" xfId="16" xr:uid="{00000000-0005-0000-0000-00000F000000}"/>
    <cellStyle name="Euro 24" xfId="17" xr:uid="{00000000-0005-0000-0000-000010000000}"/>
    <cellStyle name="Euro 25" xfId="18" xr:uid="{00000000-0005-0000-0000-000011000000}"/>
    <cellStyle name="Euro 26" xfId="19" xr:uid="{00000000-0005-0000-0000-000012000000}"/>
    <cellStyle name="Euro 27" xfId="20" xr:uid="{00000000-0005-0000-0000-000013000000}"/>
    <cellStyle name="Euro 28" xfId="21" xr:uid="{00000000-0005-0000-0000-000014000000}"/>
    <cellStyle name="Euro 29" xfId="22" xr:uid="{00000000-0005-0000-0000-000015000000}"/>
    <cellStyle name="Euro 3" xfId="23" xr:uid="{00000000-0005-0000-0000-000016000000}"/>
    <cellStyle name="Euro 30" xfId="24" xr:uid="{00000000-0005-0000-0000-000017000000}"/>
    <cellStyle name="Euro 31" xfId="25" xr:uid="{00000000-0005-0000-0000-000018000000}"/>
    <cellStyle name="Euro 32" xfId="26" xr:uid="{00000000-0005-0000-0000-000019000000}"/>
    <cellStyle name="Euro 33" xfId="27" xr:uid="{00000000-0005-0000-0000-00001A000000}"/>
    <cellStyle name="Euro 34" xfId="28" xr:uid="{00000000-0005-0000-0000-00001B000000}"/>
    <cellStyle name="Euro 35" xfId="29" xr:uid="{00000000-0005-0000-0000-00001C000000}"/>
    <cellStyle name="Euro 36" xfId="30" xr:uid="{00000000-0005-0000-0000-00001D000000}"/>
    <cellStyle name="Euro 37" xfId="31" xr:uid="{00000000-0005-0000-0000-00001E000000}"/>
    <cellStyle name="Euro 38" xfId="32" xr:uid="{00000000-0005-0000-0000-00001F000000}"/>
    <cellStyle name="Euro 39" xfId="33" xr:uid="{00000000-0005-0000-0000-000020000000}"/>
    <cellStyle name="Euro 4" xfId="34" xr:uid="{00000000-0005-0000-0000-000021000000}"/>
    <cellStyle name="Euro 40" xfId="35" xr:uid="{00000000-0005-0000-0000-000022000000}"/>
    <cellStyle name="Euro 41" xfId="36" xr:uid="{00000000-0005-0000-0000-000023000000}"/>
    <cellStyle name="Euro 42" xfId="37" xr:uid="{00000000-0005-0000-0000-000024000000}"/>
    <cellStyle name="Euro 43" xfId="38" xr:uid="{00000000-0005-0000-0000-000025000000}"/>
    <cellStyle name="Euro 44" xfId="39" xr:uid="{00000000-0005-0000-0000-000026000000}"/>
    <cellStyle name="Euro 45" xfId="40" xr:uid="{00000000-0005-0000-0000-000027000000}"/>
    <cellStyle name="Euro 46" xfId="41" xr:uid="{00000000-0005-0000-0000-000028000000}"/>
    <cellStyle name="Euro 47" xfId="42" xr:uid="{00000000-0005-0000-0000-000029000000}"/>
    <cellStyle name="Euro 48" xfId="43" xr:uid="{00000000-0005-0000-0000-00002A000000}"/>
    <cellStyle name="Euro 49" xfId="44" xr:uid="{00000000-0005-0000-0000-00002B000000}"/>
    <cellStyle name="Euro 5" xfId="45" xr:uid="{00000000-0005-0000-0000-00002C000000}"/>
    <cellStyle name="Euro 50" xfId="46" xr:uid="{00000000-0005-0000-0000-00002D000000}"/>
    <cellStyle name="Euro 51" xfId="47" xr:uid="{00000000-0005-0000-0000-00002E000000}"/>
    <cellStyle name="Euro 52" xfId="48" xr:uid="{00000000-0005-0000-0000-00002F000000}"/>
    <cellStyle name="Euro 53" xfId="49" xr:uid="{00000000-0005-0000-0000-000030000000}"/>
    <cellStyle name="Euro 54" xfId="50" xr:uid="{00000000-0005-0000-0000-000031000000}"/>
    <cellStyle name="Euro 55" xfId="51" xr:uid="{00000000-0005-0000-0000-000032000000}"/>
    <cellStyle name="Euro 56" xfId="52" xr:uid="{00000000-0005-0000-0000-000033000000}"/>
    <cellStyle name="Euro 57" xfId="53" xr:uid="{00000000-0005-0000-0000-000034000000}"/>
    <cellStyle name="Euro 58" xfId="54" xr:uid="{00000000-0005-0000-0000-000035000000}"/>
    <cellStyle name="Euro 59" xfId="55" xr:uid="{00000000-0005-0000-0000-000036000000}"/>
    <cellStyle name="Euro 6" xfId="56" xr:uid="{00000000-0005-0000-0000-000037000000}"/>
    <cellStyle name="Euro 60" xfId="57" xr:uid="{00000000-0005-0000-0000-000038000000}"/>
    <cellStyle name="Euro 61" xfId="58" xr:uid="{00000000-0005-0000-0000-000039000000}"/>
    <cellStyle name="Euro 62" xfId="59" xr:uid="{00000000-0005-0000-0000-00003A000000}"/>
    <cellStyle name="Euro 63" xfId="60" xr:uid="{00000000-0005-0000-0000-00003B000000}"/>
    <cellStyle name="Euro 64" xfId="61" xr:uid="{00000000-0005-0000-0000-00003C000000}"/>
    <cellStyle name="Euro 65" xfId="62" xr:uid="{00000000-0005-0000-0000-00003D000000}"/>
    <cellStyle name="Euro 66" xfId="63" xr:uid="{00000000-0005-0000-0000-00003E000000}"/>
    <cellStyle name="Euro 67" xfId="64" xr:uid="{00000000-0005-0000-0000-00003F000000}"/>
    <cellStyle name="Euro 7" xfId="65" xr:uid="{00000000-0005-0000-0000-000040000000}"/>
    <cellStyle name="Euro 8" xfId="66" xr:uid="{00000000-0005-0000-0000-000041000000}"/>
    <cellStyle name="Euro 9" xfId="67" xr:uid="{00000000-0005-0000-0000-000042000000}"/>
    <cellStyle name="Hipervínculo" xfId="68" builtinId="8"/>
    <cellStyle name="Millares" xfId="69" builtinId="3"/>
    <cellStyle name="Millares 3" xfId="70" xr:uid="{00000000-0005-0000-0000-000045000000}"/>
    <cellStyle name="Millares 4" xfId="71" xr:uid="{00000000-0005-0000-0000-000046000000}"/>
    <cellStyle name="Millares 6" xfId="72" xr:uid="{00000000-0005-0000-0000-000047000000}"/>
    <cellStyle name="Millares 6 10" xfId="73" xr:uid="{00000000-0005-0000-0000-000048000000}"/>
    <cellStyle name="Millares 6 11" xfId="74" xr:uid="{00000000-0005-0000-0000-000049000000}"/>
    <cellStyle name="Millares 6 12" xfId="75" xr:uid="{00000000-0005-0000-0000-00004A000000}"/>
    <cellStyle name="Millares 6 13" xfId="76" xr:uid="{00000000-0005-0000-0000-00004B000000}"/>
    <cellStyle name="Millares 6 14" xfId="77" xr:uid="{00000000-0005-0000-0000-00004C000000}"/>
    <cellStyle name="Millares 6 15" xfId="78" xr:uid="{00000000-0005-0000-0000-00004D000000}"/>
    <cellStyle name="Millares 6 16" xfId="79" xr:uid="{00000000-0005-0000-0000-00004E000000}"/>
    <cellStyle name="Millares 6 17" xfId="80" xr:uid="{00000000-0005-0000-0000-00004F000000}"/>
    <cellStyle name="Millares 6 18" xfId="81" xr:uid="{00000000-0005-0000-0000-000050000000}"/>
    <cellStyle name="Millares 6 19" xfId="82" xr:uid="{00000000-0005-0000-0000-000051000000}"/>
    <cellStyle name="Millares 6 2" xfId="83" xr:uid="{00000000-0005-0000-0000-000052000000}"/>
    <cellStyle name="Millares 6 20" xfId="84" xr:uid="{00000000-0005-0000-0000-000053000000}"/>
    <cellStyle name="Millares 6 21" xfId="85" xr:uid="{00000000-0005-0000-0000-000054000000}"/>
    <cellStyle name="Millares 6 22" xfId="86" xr:uid="{00000000-0005-0000-0000-000055000000}"/>
    <cellStyle name="Millares 6 23" xfId="87" xr:uid="{00000000-0005-0000-0000-000056000000}"/>
    <cellStyle name="Millares 6 24" xfId="88" xr:uid="{00000000-0005-0000-0000-000057000000}"/>
    <cellStyle name="Millares 6 25" xfId="89" xr:uid="{00000000-0005-0000-0000-000058000000}"/>
    <cellStyle name="Millares 6 26" xfId="90" xr:uid="{00000000-0005-0000-0000-000059000000}"/>
    <cellStyle name="Millares 6 27" xfId="91" xr:uid="{00000000-0005-0000-0000-00005A000000}"/>
    <cellStyle name="Millares 6 28" xfId="92" xr:uid="{00000000-0005-0000-0000-00005B000000}"/>
    <cellStyle name="Millares 6 3" xfId="93" xr:uid="{00000000-0005-0000-0000-00005C000000}"/>
    <cellStyle name="Millares 6 4" xfId="94" xr:uid="{00000000-0005-0000-0000-00005D000000}"/>
    <cellStyle name="Millares 6 5" xfId="95" xr:uid="{00000000-0005-0000-0000-00005E000000}"/>
    <cellStyle name="Millares 6 6" xfId="96" xr:uid="{00000000-0005-0000-0000-00005F000000}"/>
    <cellStyle name="Millares 6 7" xfId="97" xr:uid="{00000000-0005-0000-0000-000060000000}"/>
    <cellStyle name="Millares 6 8" xfId="98" xr:uid="{00000000-0005-0000-0000-000061000000}"/>
    <cellStyle name="Millares 6 9" xfId="99" xr:uid="{00000000-0005-0000-0000-000062000000}"/>
    <cellStyle name="Millares 7 10" xfId="100" xr:uid="{00000000-0005-0000-0000-000063000000}"/>
    <cellStyle name="Millares 7 11" xfId="101" xr:uid="{00000000-0005-0000-0000-000064000000}"/>
    <cellStyle name="Millares 7 12" xfId="102" xr:uid="{00000000-0005-0000-0000-000065000000}"/>
    <cellStyle name="Millares 7 13" xfId="103" xr:uid="{00000000-0005-0000-0000-000066000000}"/>
    <cellStyle name="Millares 7 14" xfId="104" xr:uid="{00000000-0005-0000-0000-000067000000}"/>
    <cellStyle name="Millares 7 15" xfId="105" xr:uid="{00000000-0005-0000-0000-000068000000}"/>
    <cellStyle name="Millares 7 16" xfId="106" xr:uid="{00000000-0005-0000-0000-000069000000}"/>
    <cellStyle name="Millares 7 17" xfId="107" xr:uid="{00000000-0005-0000-0000-00006A000000}"/>
    <cellStyle name="Millares 7 18" xfId="108" xr:uid="{00000000-0005-0000-0000-00006B000000}"/>
    <cellStyle name="Millares 7 19" xfId="109" xr:uid="{00000000-0005-0000-0000-00006C000000}"/>
    <cellStyle name="Millares 7 2" xfId="110" xr:uid="{00000000-0005-0000-0000-00006D000000}"/>
    <cellStyle name="Millares 7 20" xfId="111" xr:uid="{00000000-0005-0000-0000-00006E000000}"/>
    <cellStyle name="Millares 7 21" xfId="112" xr:uid="{00000000-0005-0000-0000-00006F000000}"/>
    <cellStyle name="Millares 7 22" xfId="113" xr:uid="{00000000-0005-0000-0000-000070000000}"/>
    <cellStyle name="Millares 7 23" xfId="114" xr:uid="{00000000-0005-0000-0000-000071000000}"/>
    <cellStyle name="Millares 7 3" xfId="115" xr:uid="{00000000-0005-0000-0000-000072000000}"/>
    <cellStyle name="Millares 7 4" xfId="116" xr:uid="{00000000-0005-0000-0000-000073000000}"/>
    <cellStyle name="Millares 7 5" xfId="117" xr:uid="{00000000-0005-0000-0000-000074000000}"/>
    <cellStyle name="Millares 7 6" xfId="118" xr:uid="{00000000-0005-0000-0000-000075000000}"/>
    <cellStyle name="Millares 7 7" xfId="119" xr:uid="{00000000-0005-0000-0000-000076000000}"/>
    <cellStyle name="Millares 7 8" xfId="120" xr:uid="{00000000-0005-0000-0000-000077000000}"/>
    <cellStyle name="Millares 7 9" xfId="121" xr:uid="{00000000-0005-0000-0000-000078000000}"/>
    <cellStyle name="Millares 8 10" xfId="122" xr:uid="{00000000-0005-0000-0000-000079000000}"/>
    <cellStyle name="Millares 8 11" xfId="123" xr:uid="{00000000-0005-0000-0000-00007A000000}"/>
    <cellStyle name="Millares 8 12" xfId="124" xr:uid="{00000000-0005-0000-0000-00007B000000}"/>
    <cellStyle name="Millares 8 13" xfId="125" xr:uid="{00000000-0005-0000-0000-00007C000000}"/>
    <cellStyle name="Millares 8 2" xfId="126" xr:uid="{00000000-0005-0000-0000-00007D000000}"/>
    <cellStyle name="Millares 8 3" xfId="127" xr:uid="{00000000-0005-0000-0000-00007E000000}"/>
    <cellStyle name="Millares 8 4" xfId="128" xr:uid="{00000000-0005-0000-0000-00007F000000}"/>
    <cellStyle name="Millares 8 5" xfId="129" xr:uid="{00000000-0005-0000-0000-000080000000}"/>
    <cellStyle name="Millares 8 6" xfId="130" xr:uid="{00000000-0005-0000-0000-000081000000}"/>
    <cellStyle name="Millares 8 7" xfId="131" xr:uid="{00000000-0005-0000-0000-000082000000}"/>
    <cellStyle name="Millares 8 8" xfId="132" xr:uid="{00000000-0005-0000-0000-000083000000}"/>
    <cellStyle name="Millares 8 9" xfId="133" xr:uid="{00000000-0005-0000-0000-000084000000}"/>
    <cellStyle name="Normal" xfId="0" builtinId="0"/>
    <cellStyle name="Normal 10" xfId="134" xr:uid="{00000000-0005-0000-0000-000086000000}"/>
    <cellStyle name="Normal 11" xfId="135" xr:uid="{00000000-0005-0000-0000-000087000000}"/>
    <cellStyle name="Normal 12" xfId="136" xr:uid="{00000000-0005-0000-0000-000088000000}"/>
    <cellStyle name="Normal 13" xfId="137" xr:uid="{00000000-0005-0000-0000-000089000000}"/>
    <cellStyle name="Normal 14" xfId="138" xr:uid="{00000000-0005-0000-0000-00008A000000}"/>
    <cellStyle name="Normal 15" xfId="139" xr:uid="{00000000-0005-0000-0000-00008B000000}"/>
    <cellStyle name="Normal 16" xfId="140" xr:uid="{00000000-0005-0000-0000-00008C000000}"/>
    <cellStyle name="Normal 17" xfId="141" xr:uid="{00000000-0005-0000-0000-00008D000000}"/>
    <cellStyle name="Normal 18" xfId="142" xr:uid="{00000000-0005-0000-0000-00008E000000}"/>
    <cellStyle name="Normal 19" xfId="143" xr:uid="{00000000-0005-0000-0000-00008F000000}"/>
    <cellStyle name="Normal 2" xfId="144" xr:uid="{00000000-0005-0000-0000-000090000000}"/>
    <cellStyle name="Normal 2 10" xfId="145" xr:uid="{00000000-0005-0000-0000-000091000000}"/>
    <cellStyle name="Normal 2 11" xfId="146" xr:uid="{00000000-0005-0000-0000-000092000000}"/>
    <cellStyle name="Normal 2 12" xfId="147" xr:uid="{00000000-0005-0000-0000-000093000000}"/>
    <cellStyle name="Normal 2 13" xfId="148" xr:uid="{00000000-0005-0000-0000-000094000000}"/>
    <cellStyle name="Normal 2 14" xfId="149" xr:uid="{00000000-0005-0000-0000-000095000000}"/>
    <cellStyle name="Normal 2 15" xfId="150" xr:uid="{00000000-0005-0000-0000-000096000000}"/>
    <cellStyle name="Normal 2 16" xfId="151" xr:uid="{00000000-0005-0000-0000-000097000000}"/>
    <cellStyle name="Normal 2 17" xfId="152" xr:uid="{00000000-0005-0000-0000-000098000000}"/>
    <cellStyle name="Normal 2 18" xfId="153" xr:uid="{00000000-0005-0000-0000-000099000000}"/>
    <cellStyle name="Normal 2 19" xfId="154" xr:uid="{00000000-0005-0000-0000-00009A000000}"/>
    <cellStyle name="Normal 2 2" xfId="155" xr:uid="{00000000-0005-0000-0000-00009B000000}"/>
    <cellStyle name="Normal 2 2 10" xfId="156" xr:uid="{00000000-0005-0000-0000-00009C000000}"/>
    <cellStyle name="Normal 2 2 11" xfId="157" xr:uid="{00000000-0005-0000-0000-00009D000000}"/>
    <cellStyle name="Normal 2 2 12" xfId="158" xr:uid="{00000000-0005-0000-0000-00009E000000}"/>
    <cellStyle name="Normal 2 2 13" xfId="159" xr:uid="{00000000-0005-0000-0000-00009F000000}"/>
    <cellStyle name="Normal 2 2 14" xfId="160" xr:uid="{00000000-0005-0000-0000-0000A0000000}"/>
    <cellStyle name="Normal 2 2 15" xfId="161" xr:uid="{00000000-0005-0000-0000-0000A1000000}"/>
    <cellStyle name="Normal 2 2 16" xfId="162" xr:uid="{00000000-0005-0000-0000-0000A2000000}"/>
    <cellStyle name="Normal 2 2 17" xfId="163" xr:uid="{00000000-0005-0000-0000-0000A3000000}"/>
    <cellStyle name="Normal 2 2 18" xfId="164" xr:uid="{00000000-0005-0000-0000-0000A4000000}"/>
    <cellStyle name="Normal 2 2 19" xfId="165" xr:uid="{00000000-0005-0000-0000-0000A5000000}"/>
    <cellStyle name="Normal 2 2 2" xfId="166" xr:uid="{00000000-0005-0000-0000-0000A6000000}"/>
    <cellStyle name="Normal 2 2 2 10" xfId="167" xr:uid="{00000000-0005-0000-0000-0000A7000000}"/>
    <cellStyle name="Normal 2 2 2 11" xfId="168" xr:uid="{00000000-0005-0000-0000-0000A8000000}"/>
    <cellStyle name="Normal 2 2 2 12" xfId="169" xr:uid="{00000000-0005-0000-0000-0000A9000000}"/>
    <cellStyle name="Normal 2 2 2 13" xfId="170" xr:uid="{00000000-0005-0000-0000-0000AA000000}"/>
    <cellStyle name="Normal 2 2 2 14" xfId="171" xr:uid="{00000000-0005-0000-0000-0000AB000000}"/>
    <cellStyle name="Normal 2 2 2 15" xfId="172" xr:uid="{00000000-0005-0000-0000-0000AC000000}"/>
    <cellStyle name="Normal 2 2 2 16" xfId="173" xr:uid="{00000000-0005-0000-0000-0000AD000000}"/>
    <cellStyle name="Normal 2 2 2 17" xfId="174" xr:uid="{00000000-0005-0000-0000-0000AE000000}"/>
    <cellStyle name="Normal 2 2 2 18" xfId="175" xr:uid="{00000000-0005-0000-0000-0000AF000000}"/>
    <cellStyle name="Normal 2 2 2 19" xfId="176" xr:uid="{00000000-0005-0000-0000-0000B0000000}"/>
    <cellStyle name="Normal 2 2 2 2" xfId="177" xr:uid="{00000000-0005-0000-0000-0000B1000000}"/>
    <cellStyle name="Normal 2 2 2 2 2" xfId="178" xr:uid="{00000000-0005-0000-0000-0000B2000000}"/>
    <cellStyle name="Normal 2 2 2 2 2 2" xfId="179" xr:uid="{00000000-0005-0000-0000-0000B3000000}"/>
    <cellStyle name="Normal 2 2 2 2 2 2 2" xfId="180" xr:uid="{00000000-0005-0000-0000-0000B4000000}"/>
    <cellStyle name="Normal 2 2 2 2 2 2 2 2" xfId="181" xr:uid="{00000000-0005-0000-0000-0000B5000000}"/>
    <cellStyle name="Normal 2 2 2 2 2 2 2 3" xfId="182" xr:uid="{00000000-0005-0000-0000-0000B6000000}"/>
    <cellStyle name="Normal 2 2 2 2 2 2 2 4" xfId="183" xr:uid="{00000000-0005-0000-0000-0000B7000000}"/>
    <cellStyle name="Normal 2 2 2 2 2 2 2 5" xfId="184" xr:uid="{00000000-0005-0000-0000-0000B8000000}"/>
    <cellStyle name="Normal 2 2 2 2 2 2 2 6" xfId="185" xr:uid="{00000000-0005-0000-0000-0000B9000000}"/>
    <cellStyle name="Normal 2 2 2 2 2 2 2 7" xfId="186" xr:uid="{00000000-0005-0000-0000-0000BA000000}"/>
    <cellStyle name="Normal 2 2 2 2 2 2 2 8" xfId="187" xr:uid="{00000000-0005-0000-0000-0000BB000000}"/>
    <cellStyle name="Normal 2 2 2 2 2 2 3" xfId="188" xr:uid="{00000000-0005-0000-0000-0000BC000000}"/>
    <cellStyle name="Normal 2 2 2 2 2 2 4" xfId="189" xr:uid="{00000000-0005-0000-0000-0000BD000000}"/>
    <cellStyle name="Normal 2 2 2 2 2 2 5" xfId="190" xr:uid="{00000000-0005-0000-0000-0000BE000000}"/>
    <cellStyle name="Normal 2 2 2 2 2 2 6" xfId="191" xr:uid="{00000000-0005-0000-0000-0000BF000000}"/>
    <cellStyle name="Normal 2 2 2 2 2 2 7" xfId="192" xr:uid="{00000000-0005-0000-0000-0000C0000000}"/>
    <cellStyle name="Normal 2 2 2 2 2 2 8" xfId="193" xr:uid="{00000000-0005-0000-0000-0000C1000000}"/>
    <cellStyle name="Normal 2 2 2 2 2 3" xfId="194" xr:uid="{00000000-0005-0000-0000-0000C2000000}"/>
    <cellStyle name="Normal 2 2 2 2 2 4" xfId="195" xr:uid="{00000000-0005-0000-0000-0000C3000000}"/>
    <cellStyle name="Normal 2 2 2 2 2 5" xfId="196" xr:uid="{00000000-0005-0000-0000-0000C4000000}"/>
    <cellStyle name="Normal 2 2 2 2 2 6" xfId="197" xr:uid="{00000000-0005-0000-0000-0000C5000000}"/>
    <cellStyle name="Normal 2 2 2 2 2 7" xfId="198" xr:uid="{00000000-0005-0000-0000-0000C6000000}"/>
    <cellStyle name="Normal 2 2 2 2 2 8" xfId="199" xr:uid="{00000000-0005-0000-0000-0000C7000000}"/>
    <cellStyle name="Normal 2 2 2 2 2 9" xfId="200" xr:uid="{00000000-0005-0000-0000-0000C8000000}"/>
    <cellStyle name="Normal 2 2 2 2 3" xfId="201" xr:uid="{00000000-0005-0000-0000-0000C9000000}"/>
    <cellStyle name="Normal 2 2 2 2 4" xfId="202" xr:uid="{00000000-0005-0000-0000-0000CA000000}"/>
    <cellStyle name="Normal 2 2 2 2 5" xfId="203" xr:uid="{00000000-0005-0000-0000-0000CB000000}"/>
    <cellStyle name="Normal 2 2 2 2 6" xfId="204" xr:uid="{00000000-0005-0000-0000-0000CC000000}"/>
    <cellStyle name="Normal 2 2 2 2 7" xfId="205" xr:uid="{00000000-0005-0000-0000-0000CD000000}"/>
    <cellStyle name="Normal 2 2 2 2 8" xfId="206" xr:uid="{00000000-0005-0000-0000-0000CE000000}"/>
    <cellStyle name="Normal 2 2 2 2 9" xfId="207" xr:uid="{00000000-0005-0000-0000-0000CF000000}"/>
    <cellStyle name="Normal 2 2 2 20" xfId="208" xr:uid="{00000000-0005-0000-0000-0000D0000000}"/>
    <cellStyle name="Normal 2 2 2 21" xfId="209" xr:uid="{00000000-0005-0000-0000-0000D1000000}"/>
    <cellStyle name="Normal 2 2 2 22" xfId="210" xr:uid="{00000000-0005-0000-0000-0000D2000000}"/>
    <cellStyle name="Normal 2 2 2 23" xfId="211" xr:uid="{00000000-0005-0000-0000-0000D3000000}"/>
    <cellStyle name="Normal 2 2 2 24" xfId="212" xr:uid="{00000000-0005-0000-0000-0000D4000000}"/>
    <cellStyle name="Normal 2 2 2 25" xfId="213" xr:uid="{00000000-0005-0000-0000-0000D5000000}"/>
    <cellStyle name="Normal 2 2 2 26" xfId="214" xr:uid="{00000000-0005-0000-0000-0000D6000000}"/>
    <cellStyle name="Normal 2 2 2 27" xfId="215" xr:uid="{00000000-0005-0000-0000-0000D7000000}"/>
    <cellStyle name="Normal 2 2 2 28" xfId="216" xr:uid="{00000000-0005-0000-0000-0000D8000000}"/>
    <cellStyle name="Normal 2 2 2 29" xfId="217" xr:uid="{00000000-0005-0000-0000-0000D9000000}"/>
    <cellStyle name="Normal 2 2 2 3" xfId="218" xr:uid="{00000000-0005-0000-0000-0000DA000000}"/>
    <cellStyle name="Normal 2 2 2 30" xfId="219" xr:uid="{00000000-0005-0000-0000-0000DB000000}"/>
    <cellStyle name="Normal 2 2 2 31" xfId="220" xr:uid="{00000000-0005-0000-0000-0000DC000000}"/>
    <cellStyle name="Normal 2 2 2 32" xfId="221" xr:uid="{00000000-0005-0000-0000-0000DD000000}"/>
    <cellStyle name="Normal 2 2 2 33" xfId="222" xr:uid="{00000000-0005-0000-0000-0000DE000000}"/>
    <cellStyle name="Normal 2 2 2 34" xfId="223" xr:uid="{00000000-0005-0000-0000-0000DF000000}"/>
    <cellStyle name="Normal 2 2 2 35" xfId="224" xr:uid="{00000000-0005-0000-0000-0000E0000000}"/>
    <cellStyle name="Normal 2 2 2 36" xfId="225" xr:uid="{00000000-0005-0000-0000-0000E1000000}"/>
    <cellStyle name="Normal 2 2 2 37" xfId="226" xr:uid="{00000000-0005-0000-0000-0000E2000000}"/>
    <cellStyle name="Normal 2 2 2 38" xfId="227" xr:uid="{00000000-0005-0000-0000-0000E3000000}"/>
    <cellStyle name="Normal 2 2 2 39" xfId="228" xr:uid="{00000000-0005-0000-0000-0000E4000000}"/>
    <cellStyle name="Normal 2 2 2 4" xfId="229" xr:uid="{00000000-0005-0000-0000-0000E5000000}"/>
    <cellStyle name="Normal 2 2 2 5" xfId="230" xr:uid="{00000000-0005-0000-0000-0000E6000000}"/>
    <cellStyle name="Normal 2 2 2 6" xfId="231" xr:uid="{00000000-0005-0000-0000-0000E7000000}"/>
    <cellStyle name="Normal 2 2 2 7" xfId="232" xr:uid="{00000000-0005-0000-0000-0000E8000000}"/>
    <cellStyle name="Normal 2 2 2 8" xfId="233" xr:uid="{00000000-0005-0000-0000-0000E9000000}"/>
    <cellStyle name="Normal 2 2 2 9" xfId="234" xr:uid="{00000000-0005-0000-0000-0000EA000000}"/>
    <cellStyle name="Normal 2 2 20" xfId="235" xr:uid="{00000000-0005-0000-0000-0000EB000000}"/>
    <cellStyle name="Normal 2 2 21" xfId="236" xr:uid="{00000000-0005-0000-0000-0000EC000000}"/>
    <cellStyle name="Normal 2 2 22" xfId="237" xr:uid="{00000000-0005-0000-0000-0000ED000000}"/>
    <cellStyle name="Normal 2 2 23" xfId="238" xr:uid="{00000000-0005-0000-0000-0000EE000000}"/>
    <cellStyle name="Normal 2 2 24" xfId="239" xr:uid="{00000000-0005-0000-0000-0000EF000000}"/>
    <cellStyle name="Normal 2 2 25" xfId="240" xr:uid="{00000000-0005-0000-0000-0000F0000000}"/>
    <cellStyle name="Normal 2 2 26" xfId="241" xr:uid="{00000000-0005-0000-0000-0000F1000000}"/>
    <cellStyle name="Normal 2 2 27" xfId="242" xr:uid="{00000000-0005-0000-0000-0000F2000000}"/>
    <cellStyle name="Normal 2 2 28" xfId="243" xr:uid="{00000000-0005-0000-0000-0000F3000000}"/>
    <cellStyle name="Normal 2 2 29" xfId="244" xr:uid="{00000000-0005-0000-0000-0000F4000000}"/>
    <cellStyle name="Normal 2 2 3" xfId="245" xr:uid="{00000000-0005-0000-0000-0000F5000000}"/>
    <cellStyle name="Normal 2 2 30" xfId="246" xr:uid="{00000000-0005-0000-0000-0000F6000000}"/>
    <cellStyle name="Normal 2 2 31" xfId="247" xr:uid="{00000000-0005-0000-0000-0000F7000000}"/>
    <cellStyle name="Normal 2 2 32" xfId="248" xr:uid="{00000000-0005-0000-0000-0000F8000000}"/>
    <cellStyle name="Normal 2 2 33" xfId="249" xr:uid="{00000000-0005-0000-0000-0000F9000000}"/>
    <cellStyle name="Normal 2 2 34" xfId="250" xr:uid="{00000000-0005-0000-0000-0000FA000000}"/>
    <cellStyle name="Normal 2 2 35" xfId="251" xr:uid="{00000000-0005-0000-0000-0000FB000000}"/>
    <cellStyle name="Normal 2 2 36" xfId="252" xr:uid="{00000000-0005-0000-0000-0000FC000000}"/>
    <cellStyle name="Normal 2 2 37" xfId="253" xr:uid="{00000000-0005-0000-0000-0000FD000000}"/>
    <cellStyle name="Normal 2 2 38" xfId="254" xr:uid="{00000000-0005-0000-0000-0000FE000000}"/>
    <cellStyle name="Normal 2 2 39" xfId="255" xr:uid="{00000000-0005-0000-0000-0000FF000000}"/>
    <cellStyle name="Normal 2 2 4" xfId="256" xr:uid="{00000000-0005-0000-0000-000000010000}"/>
    <cellStyle name="Normal 2 2 5" xfId="257" xr:uid="{00000000-0005-0000-0000-000001010000}"/>
    <cellStyle name="Normal 2 2 6" xfId="258" xr:uid="{00000000-0005-0000-0000-000002010000}"/>
    <cellStyle name="Normal 2 2 7" xfId="259" xr:uid="{00000000-0005-0000-0000-000003010000}"/>
    <cellStyle name="Normal 2 2 8" xfId="260" xr:uid="{00000000-0005-0000-0000-000004010000}"/>
    <cellStyle name="Normal 2 2 9" xfId="261" xr:uid="{00000000-0005-0000-0000-000005010000}"/>
    <cellStyle name="Normal 2 20" xfId="262" xr:uid="{00000000-0005-0000-0000-000006010000}"/>
    <cellStyle name="Normal 2 21" xfId="263" xr:uid="{00000000-0005-0000-0000-000007010000}"/>
    <cellStyle name="Normal 2 22" xfId="264" xr:uid="{00000000-0005-0000-0000-000008010000}"/>
    <cellStyle name="Normal 2 23" xfId="265" xr:uid="{00000000-0005-0000-0000-000009010000}"/>
    <cellStyle name="Normal 2 24" xfId="266" xr:uid="{00000000-0005-0000-0000-00000A010000}"/>
    <cellStyle name="Normal 2 25" xfId="267" xr:uid="{00000000-0005-0000-0000-00000B010000}"/>
    <cellStyle name="Normal 2 26" xfId="268" xr:uid="{00000000-0005-0000-0000-00000C010000}"/>
    <cellStyle name="Normal 2 27" xfId="269" xr:uid="{00000000-0005-0000-0000-00000D010000}"/>
    <cellStyle name="Normal 2 28" xfId="270" xr:uid="{00000000-0005-0000-0000-00000E010000}"/>
    <cellStyle name="Normal 2 29" xfId="271" xr:uid="{00000000-0005-0000-0000-00000F010000}"/>
    <cellStyle name="Normal 2 3" xfId="272" xr:uid="{00000000-0005-0000-0000-000010010000}"/>
    <cellStyle name="Normal 2 3 10" xfId="273" xr:uid="{00000000-0005-0000-0000-000011010000}"/>
    <cellStyle name="Normal 2 3 11" xfId="274" xr:uid="{00000000-0005-0000-0000-000012010000}"/>
    <cellStyle name="Normal 2 3 12" xfId="275" xr:uid="{00000000-0005-0000-0000-000013010000}"/>
    <cellStyle name="Normal 2 3 13" xfId="276" xr:uid="{00000000-0005-0000-0000-000014010000}"/>
    <cellStyle name="Normal 2 3 14" xfId="277" xr:uid="{00000000-0005-0000-0000-000015010000}"/>
    <cellStyle name="Normal 2 3 15" xfId="278" xr:uid="{00000000-0005-0000-0000-000016010000}"/>
    <cellStyle name="Normal 2 3 16" xfId="279" xr:uid="{00000000-0005-0000-0000-000017010000}"/>
    <cellStyle name="Normal 2 3 17" xfId="280" xr:uid="{00000000-0005-0000-0000-000018010000}"/>
    <cellStyle name="Normal 2 3 18" xfId="281" xr:uid="{00000000-0005-0000-0000-000019010000}"/>
    <cellStyle name="Normal 2 3 19" xfId="282" xr:uid="{00000000-0005-0000-0000-00001A010000}"/>
    <cellStyle name="Normal 2 3 2" xfId="283" xr:uid="{00000000-0005-0000-0000-00001B010000}"/>
    <cellStyle name="Normal 2 3 20" xfId="284" xr:uid="{00000000-0005-0000-0000-00001C010000}"/>
    <cellStyle name="Normal 2 3 21" xfId="285" xr:uid="{00000000-0005-0000-0000-00001D010000}"/>
    <cellStyle name="Normal 2 3 22" xfId="286" xr:uid="{00000000-0005-0000-0000-00001E010000}"/>
    <cellStyle name="Normal 2 3 23" xfId="287" xr:uid="{00000000-0005-0000-0000-00001F010000}"/>
    <cellStyle name="Normal 2 3 24" xfId="288" xr:uid="{00000000-0005-0000-0000-000020010000}"/>
    <cellStyle name="Normal 2 3 25" xfId="289" xr:uid="{00000000-0005-0000-0000-000021010000}"/>
    <cellStyle name="Normal 2 3 26" xfId="290" xr:uid="{00000000-0005-0000-0000-000022010000}"/>
    <cellStyle name="Normal 2 3 27" xfId="291" xr:uid="{00000000-0005-0000-0000-000023010000}"/>
    <cellStyle name="Normal 2 3 28" xfId="292" xr:uid="{00000000-0005-0000-0000-000024010000}"/>
    <cellStyle name="Normal 2 3 29" xfId="293" xr:uid="{00000000-0005-0000-0000-000025010000}"/>
    <cellStyle name="Normal 2 3 3" xfId="294" xr:uid="{00000000-0005-0000-0000-000026010000}"/>
    <cellStyle name="Normal 2 3 30" xfId="295" xr:uid="{00000000-0005-0000-0000-000027010000}"/>
    <cellStyle name="Normal 2 3 31" xfId="296" xr:uid="{00000000-0005-0000-0000-000028010000}"/>
    <cellStyle name="Normal 2 3 32" xfId="297" xr:uid="{00000000-0005-0000-0000-000029010000}"/>
    <cellStyle name="Normal 2 3 33" xfId="298" xr:uid="{00000000-0005-0000-0000-00002A010000}"/>
    <cellStyle name="Normal 2 3 34" xfId="299" xr:uid="{00000000-0005-0000-0000-00002B010000}"/>
    <cellStyle name="Normal 2 3 35" xfId="300" xr:uid="{00000000-0005-0000-0000-00002C010000}"/>
    <cellStyle name="Normal 2 3 36" xfId="301" xr:uid="{00000000-0005-0000-0000-00002D010000}"/>
    <cellStyle name="Normal 2 3 37" xfId="302" xr:uid="{00000000-0005-0000-0000-00002E010000}"/>
    <cellStyle name="Normal 2 3 38" xfId="303" xr:uid="{00000000-0005-0000-0000-00002F010000}"/>
    <cellStyle name="Normal 2 3 39" xfId="304" xr:uid="{00000000-0005-0000-0000-000030010000}"/>
    <cellStyle name="Normal 2 3 4" xfId="305" xr:uid="{00000000-0005-0000-0000-000031010000}"/>
    <cellStyle name="Normal 2 3 40" xfId="306" xr:uid="{00000000-0005-0000-0000-000032010000}"/>
    <cellStyle name="Normal 2 3 41" xfId="307" xr:uid="{00000000-0005-0000-0000-000033010000}"/>
    <cellStyle name="Normal 2 3 42" xfId="308" xr:uid="{00000000-0005-0000-0000-000034010000}"/>
    <cellStyle name="Normal 2 3 43" xfId="309" xr:uid="{00000000-0005-0000-0000-000035010000}"/>
    <cellStyle name="Normal 2 3 44" xfId="310" xr:uid="{00000000-0005-0000-0000-000036010000}"/>
    <cellStyle name="Normal 2 3 45" xfId="311" xr:uid="{00000000-0005-0000-0000-000037010000}"/>
    <cellStyle name="Normal 2 3 46" xfId="312" xr:uid="{00000000-0005-0000-0000-000038010000}"/>
    <cellStyle name="Normal 2 3 47" xfId="313" xr:uid="{00000000-0005-0000-0000-000039010000}"/>
    <cellStyle name="Normal 2 3 48" xfId="314" xr:uid="{00000000-0005-0000-0000-00003A010000}"/>
    <cellStyle name="Normal 2 3 49" xfId="315" xr:uid="{00000000-0005-0000-0000-00003B010000}"/>
    <cellStyle name="Normal 2 3 5" xfId="316" xr:uid="{00000000-0005-0000-0000-00003C010000}"/>
    <cellStyle name="Normal 2 3 50" xfId="317" xr:uid="{00000000-0005-0000-0000-00003D010000}"/>
    <cellStyle name="Normal 2 3 51" xfId="318" xr:uid="{00000000-0005-0000-0000-00003E010000}"/>
    <cellStyle name="Normal 2 3 52" xfId="319" xr:uid="{00000000-0005-0000-0000-00003F010000}"/>
    <cellStyle name="Normal 2 3 53" xfId="320" xr:uid="{00000000-0005-0000-0000-000040010000}"/>
    <cellStyle name="Normal 2 3 54" xfId="321" xr:uid="{00000000-0005-0000-0000-000041010000}"/>
    <cellStyle name="Normal 2 3 55" xfId="322" xr:uid="{00000000-0005-0000-0000-000042010000}"/>
    <cellStyle name="Normal 2 3 56" xfId="323" xr:uid="{00000000-0005-0000-0000-000043010000}"/>
    <cellStyle name="Normal 2 3 57" xfId="324" xr:uid="{00000000-0005-0000-0000-000044010000}"/>
    <cellStyle name="Normal 2 3 58" xfId="325" xr:uid="{00000000-0005-0000-0000-000045010000}"/>
    <cellStyle name="Normal 2 3 59" xfId="326" xr:uid="{00000000-0005-0000-0000-000046010000}"/>
    <cellStyle name="Normal 2 3 6" xfId="327" xr:uid="{00000000-0005-0000-0000-000047010000}"/>
    <cellStyle name="Normal 2 3 60" xfId="328" xr:uid="{00000000-0005-0000-0000-000048010000}"/>
    <cellStyle name="Normal 2 3 61" xfId="329" xr:uid="{00000000-0005-0000-0000-000049010000}"/>
    <cellStyle name="Normal 2 3 62" xfId="330" xr:uid="{00000000-0005-0000-0000-00004A010000}"/>
    <cellStyle name="Normal 2 3 63" xfId="331" xr:uid="{00000000-0005-0000-0000-00004B010000}"/>
    <cellStyle name="Normal 2 3 64" xfId="332" xr:uid="{00000000-0005-0000-0000-00004C010000}"/>
    <cellStyle name="Normal 2 3 65" xfId="333" xr:uid="{00000000-0005-0000-0000-00004D010000}"/>
    <cellStyle name="Normal 2 3 66" xfId="334" xr:uid="{00000000-0005-0000-0000-00004E010000}"/>
    <cellStyle name="Normal 2 3 67" xfId="335" xr:uid="{00000000-0005-0000-0000-00004F010000}"/>
    <cellStyle name="Normal 2 3 68" xfId="336" xr:uid="{00000000-0005-0000-0000-000050010000}"/>
    <cellStyle name="Normal 2 3 69" xfId="337" xr:uid="{00000000-0005-0000-0000-000051010000}"/>
    <cellStyle name="Normal 2 3 7" xfId="338" xr:uid="{00000000-0005-0000-0000-000052010000}"/>
    <cellStyle name="Normal 2 3 70" xfId="339" xr:uid="{00000000-0005-0000-0000-000053010000}"/>
    <cellStyle name="Normal 2 3 71" xfId="340" xr:uid="{00000000-0005-0000-0000-000054010000}"/>
    <cellStyle name="Normal 2 3 72" xfId="341" xr:uid="{00000000-0005-0000-0000-000055010000}"/>
    <cellStyle name="Normal 2 3 8" xfId="342" xr:uid="{00000000-0005-0000-0000-000056010000}"/>
    <cellStyle name="Normal 2 3 9" xfId="343" xr:uid="{00000000-0005-0000-0000-000057010000}"/>
    <cellStyle name="Normal 2 30" xfId="344" xr:uid="{00000000-0005-0000-0000-000058010000}"/>
    <cellStyle name="Normal 2 31" xfId="345" xr:uid="{00000000-0005-0000-0000-000059010000}"/>
    <cellStyle name="Normal 2 32" xfId="346" xr:uid="{00000000-0005-0000-0000-00005A010000}"/>
    <cellStyle name="Normal 2 33" xfId="347" xr:uid="{00000000-0005-0000-0000-00005B010000}"/>
    <cellStyle name="Normal 2 33 10" xfId="348" xr:uid="{00000000-0005-0000-0000-00005C010000}"/>
    <cellStyle name="Normal 2 33 11" xfId="349" xr:uid="{00000000-0005-0000-0000-00005D010000}"/>
    <cellStyle name="Normal 2 33 12" xfId="350" xr:uid="{00000000-0005-0000-0000-00005E010000}"/>
    <cellStyle name="Normal 2 33 13" xfId="351" xr:uid="{00000000-0005-0000-0000-00005F010000}"/>
    <cellStyle name="Normal 2 33 14" xfId="352" xr:uid="{00000000-0005-0000-0000-000060010000}"/>
    <cellStyle name="Normal 2 33 15" xfId="353" xr:uid="{00000000-0005-0000-0000-000061010000}"/>
    <cellStyle name="Normal 2 33 16" xfId="354" xr:uid="{00000000-0005-0000-0000-000062010000}"/>
    <cellStyle name="Normal 2 33 17" xfId="355" xr:uid="{00000000-0005-0000-0000-000063010000}"/>
    <cellStyle name="Normal 2 33 18" xfId="356" xr:uid="{00000000-0005-0000-0000-000064010000}"/>
    <cellStyle name="Normal 2 33 19" xfId="357" xr:uid="{00000000-0005-0000-0000-000065010000}"/>
    <cellStyle name="Normal 2 33 2" xfId="358" xr:uid="{00000000-0005-0000-0000-000066010000}"/>
    <cellStyle name="Normal 2 33 20" xfId="359" xr:uid="{00000000-0005-0000-0000-000067010000}"/>
    <cellStyle name="Normal 2 33 21" xfId="360" xr:uid="{00000000-0005-0000-0000-000068010000}"/>
    <cellStyle name="Normal 2 33 22" xfId="361" xr:uid="{00000000-0005-0000-0000-000069010000}"/>
    <cellStyle name="Normal 2 33 23" xfId="362" xr:uid="{00000000-0005-0000-0000-00006A010000}"/>
    <cellStyle name="Normal 2 33 24" xfId="363" xr:uid="{00000000-0005-0000-0000-00006B010000}"/>
    <cellStyle name="Normal 2 33 25" xfId="364" xr:uid="{00000000-0005-0000-0000-00006C010000}"/>
    <cellStyle name="Normal 2 33 26" xfId="365" xr:uid="{00000000-0005-0000-0000-00006D010000}"/>
    <cellStyle name="Normal 2 33 27" xfId="366" xr:uid="{00000000-0005-0000-0000-00006E010000}"/>
    <cellStyle name="Normal 2 33 28" xfId="367" xr:uid="{00000000-0005-0000-0000-00006F010000}"/>
    <cellStyle name="Normal 2 33 29" xfId="368" xr:uid="{00000000-0005-0000-0000-000070010000}"/>
    <cellStyle name="Normal 2 33 3" xfId="369" xr:uid="{00000000-0005-0000-0000-000071010000}"/>
    <cellStyle name="Normal 2 33 30" xfId="370" xr:uid="{00000000-0005-0000-0000-000072010000}"/>
    <cellStyle name="Normal 2 33 31" xfId="371" xr:uid="{00000000-0005-0000-0000-000073010000}"/>
    <cellStyle name="Normal 2 33 32" xfId="372" xr:uid="{00000000-0005-0000-0000-000074010000}"/>
    <cellStyle name="Normal 2 33 33" xfId="373" xr:uid="{00000000-0005-0000-0000-000075010000}"/>
    <cellStyle name="Normal 2 33 34" xfId="374" xr:uid="{00000000-0005-0000-0000-000076010000}"/>
    <cellStyle name="Normal 2 33 35" xfId="375" xr:uid="{00000000-0005-0000-0000-000077010000}"/>
    <cellStyle name="Normal 2 33 36" xfId="376" xr:uid="{00000000-0005-0000-0000-000078010000}"/>
    <cellStyle name="Normal 2 33 37" xfId="377" xr:uid="{00000000-0005-0000-0000-000079010000}"/>
    <cellStyle name="Normal 2 33 38" xfId="378" xr:uid="{00000000-0005-0000-0000-00007A010000}"/>
    <cellStyle name="Normal 2 33 39" xfId="379" xr:uid="{00000000-0005-0000-0000-00007B010000}"/>
    <cellStyle name="Normal 2 33 4" xfId="380" xr:uid="{00000000-0005-0000-0000-00007C010000}"/>
    <cellStyle name="Normal 2 33 40" xfId="381" xr:uid="{00000000-0005-0000-0000-00007D010000}"/>
    <cellStyle name="Normal 2 33 41" xfId="382" xr:uid="{00000000-0005-0000-0000-00007E010000}"/>
    <cellStyle name="Normal 2 33 42" xfId="383" xr:uid="{00000000-0005-0000-0000-00007F010000}"/>
    <cellStyle name="Normal 2 33 43" xfId="384" xr:uid="{00000000-0005-0000-0000-000080010000}"/>
    <cellStyle name="Normal 2 33 44" xfId="385" xr:uid="{00000000-0005-0000-0000-000081010000}"/>
    <cellStyle name="Normal 2 33 45" xfId="386" xr:uid="{00000000-0005-0000-0000-000082010000}"/>
    <cellStyle name="Normal 2 33 46" xfId="387" xr:uid="{00000000-0005-0000-0000-000083010000}"/>
    <cellStyle name="Normal 2 33 47" xfId="388" xr:uid="{00000000-0005-0000-0000-000084010000}"/>
    <cellStyle name="Normal 2 33 48" xfId="389" xr:uid="{00000000-0005-0000-0000-000085010000}"/>
    <cellStyle name="Normal 2 33 49" xfId="390" xr:uid="{00000000-0005-0000-0000-000086010000}"/>
    <cellStyle name="Normal 2 33 5" xfId="391" xr:uid="{00000000-0005-0000-0000-000087010000}"/>
    <cellStyle name="Normal 2 33 50" xfId="392" xr:uid="{00000000-0005-0000-0000-000088010000}"/>
    <cellStyle name="Normal 2 33 51" xfId="393" xr:uid="{00000000-0005-0000-0000-000089010000}"/>
    <cellStyle name="Normal 2 33 52" xfId="394" xr:uid="{00000000-0005-0000-0000-00008A010000}"/>
    <cellStyle name="Normal 2 33 53" xfId="395" xr:uid="{00000000-0005-0000-0000-00008B010000}"/>
    <cellStyle name="Normal 2 33 54" xfId="396" xr:uid="{00000000-0005-0000-0000-00008C010000}"/>
    <cellStyle name="Normal 2 33 55" xfId="397" xr:uid="{00000000-0005-0000-0000-00008D010000}"/>
    <cellStyle name="Normal 2 33 56" xfId="398" xr:uid="{00000000-0005-0000-0000-00008E010000}"/>
    <cellStyle name="Normal 2 33 57" xfId="399" xr:uid="{00000000-0005-0000-0000-00008F010000}"/>
    <cellStyle name="Normal 2 33 58" xfId="400" xr:uid="{00000000-0005-0000-0000-000090010000}"/>
    <cellStyle name="Normal 2 33 59" xfId="401" xr:uid="{00000000-0005-0000-0000-000091010000}"/>
    <cellStyle name="Normal 2 33 6" xfId="402" xr:uid="{00000000-0005-0000-0000-000092010000}"/>
    <cellStyle name="Normal 2 33 60" xfId="403" xr:uid="{00000000-0005-0000-0000-000093010000}"/>
    <cellStyle name="Normal 2 33 61" xfId="404" xr:uid="{00000000-0005-0000-0000-000094010000}"/>
    <cellStyle name="Normal 2 33 62" xfId="405" xr:uid="{00000000-0005-0000-0000-000095010000}"/>
    <cellStyle name="Normal 2 33 63" xfId="406" xr:uid="{00000000-0005-0000-0000-000096010000}"/>
    <cellStyle name="Normal 2 33 64" xfId="407" xr:uid="{00000000-0005-0000-0000-000097010000}"/>
    <cellStyle name="Normal 2 33 65" xfId="408" xr:uid="{00000000-0005-0000-0000-000098010000}"/>
    <cellStyle name="Normal 2 33 66" xfId="409" xr:uid="{00000000-0005-0000-0000-000099010000}"/>
    <cellStyle name="Normal 2 33 67" xfId="410" xr:uid="{00000000-0005-0000-0000-00009A010000}"/>
    <cellStyle name="Normal 2 33 7" xfId="411" xr:uid="{00000000-0005-0000-0000-00009B010000}"/>
    <cellStyle name="Normal 2 33 8" xfId="412" xr:uid="{00000000-0005-0000-0000-00009C010000}"/>
    <cellStyle name="Normal 2 33 9" xfId="413" xr:uid="{00000000-0005-0000-0000-00009D010000}"/>
    <cellStyle name="Normal 2 34" xfId="414" xr:uid="{00000000-0005-0000-0000-00009E010000}"/>
    <cellStyle name="Normal 2 35" xfId="415" xr:uid="{00000000-0005-0000-0000-00009F010000}"/>
    <cellStyle name="Normal 2 36" xfId="416" xr:uid="{00000000-0005-0000-0000-0000A0010000}"/>
    <cellStyle name="Normal 2 37" xfId="417" xr:uid="{00000000-0005-0000-0000-0000A1010000}"/>
    <cellStyle name="Normal 2 38" xfId="418" xr:uid="{00000000-0005-0000-0000-0000A2010000}"/>
    <cellStyle name="Normal 2 39" xfId="419" xr:uid="{00000000-0005-0000-0000-0000A3010000}"/>
    <cellStyle name="Normal 2 4" xfId="420" xr:uid="{00000000-0005-0000-0000-0000A4010000}"/>
    <cellStyle name="Normal 2 4 10" xfId="421" xr:uid="{00000000-0005-0000-0000-0000A5010000}"/>
    <cellStyle name="Normal 2 4 11" xfId="422" xr:uid="{00000000-0005-0000-0000-0000A6010000}"/>
    <cellStyle name="Normal 2 4 12" xfId="423" xr:uid="{00000000-0005-0000-0000-0000A7010000}"/>
    <cellStyle name="Normal 2 4 13" xfId="424" xr:uid="{00000000-0005-0000-0000-0000A8010000}"/>
    <cellStyle name="Normal 2 4 14" xfId="425" xr:uid="{00000000-0005-0000-0000-0000A9010000}"/>
    <cellStyle name="Normal 2 4 15" xfId="426" xr:uid="{00000000-0005-0000-0000-0000AA010000}"/>
    <cellStyle name="Normal 2 4 16" xfId="427" xr:uid="{00000000-0005-0000-0000-0000AB010000}"/>
    <cellStyle name="Normal 2 4 17" xfId="428" xr:uid="{00000000-0005-0000-0000-0000AC010000}"/>
    <cellStyle name="Normal 2 4 18" xfId="429" xr:uid="{00000000-0005-0000-0000-0000AD010000}"/>
    <cellStyle name="Normal 2 4 19" xfId="430" xr:uid="{00000000-0005-0000-0000-0000AE010000}"/>
    <cellStyle name="Normal 2 4 2" xfId="431" xr:uid="{00000000-0005-0000-0000-0000AF010000}"/>
    <cellStyle name="Normal 2 4 20" xfId="432" xr:uid="{00000000-0005-0000-0000-0000B0010000}"/>
    <cellStyle name="Normal 2 4 21" xfId="433" xr:uid="{00000000-0005-0000-0000-0000B1010000}"/>
    <cellStyle name="Normal 2 4 22" xfId="434" xr:uid="{00000000-0005-0000-0000-0000B2010000}"/>
    <cellStyle name="Normal 2 4 23" xfId="435" xr:uid="{00000000-0005-0000-0000-0000B3010000}"/>
    <cellStyle name="Normal 2 4 24" xfId="436" xr:uid="{00000000-0005-0000-0000-0000B4010000}"/>
    <cellStyle name="Normal 2 4 25" xfId="437" xr:uid="{00000000-0005-0000-0000-0000B5010000}"/>
    <cellStyle name="Normal 2 4 26" xfId="438" xr:uid="{00000000-0005-0000-0000-0000B6010000}"/>
    <cellStyle name="Normal 2 4 27" xfId="439" xr:uid="{00000000-0005-0000-0000-0000B7010000}"/>
    <cellStyle name="Normal 2 4 28" xfId="440" xr:uid="{00000000-0005-0000-0000-0000B8010000}"/>
    <cellStyle name="Normal 2 4 29" xfId="441" xr:uid="{00000000-0005-0000-0000-0000B9010000}"/>
    <cellStyle name="Normal 2 4 3" xfId="442" xr:uid="{00000000-0005-0000-0000-0000BA010000}"/>
    <cellStyle name="Normal 2 4 30" xfId="443" xr:uid="{00000000-0005-0000-0000-0000BB010000}"/>
    <cellStyle name="Normal 2 4 31" xfId="444" xr:uid="{00000000-0005-0000-0000-0000BC010000}"/>
    <cellStyle name="Normal 2 4 32" xfId="445" xr:uid="{00000000-0005-0000-0000-0000BD010000}"/>
    <cellStyle name="Normal 2 4 33" xfId="446" xr:uid="{00000000-0005-0000-0000-0000BE010000}"/>
    <cellStyle name="Normal 2 4 34" xfId="447" xr:uid="{00000000-0005-0000-0000-0000BF010000}"/>
    <cellStyle name="Normal 2 4 35" xfId="448" xr:uid="{00000000-0005-0000-0000-0000C0010000}"/>
    <cellStyle name="Normal 2 4 36" xfId="449" xr:uid="{00000000-0005-0000-0000-0000C1010000}"/>
    <cellStyle name="Normal 2 4 37" xfId="450" xr:uid="{00000000-0005-0000-0000-0000C2010000}"/>
    <cellStyle name="Normal 2 4 38" xfId="451" xr:uid="{00000000-0005-0000-0000-0000C3010000}"/>
    <cellStyle name="Normal 2 4 39" xfId="452" xr:uid="{00000000-0005-0000-0000-0000C4010000}"/>
    <cellStyle name="Normal 2 4 4" xfId="453" xr:uid="{00000000-0005-0000-0000-0000C5010000}"/>
    <cellStyle name="Normal 2 4 40" xfId="454" xr:uid="{00000000-0005-0000-0000-0000C6010000}"/>
    <cellStyle name="Normal 2 4 41" xfId="455" xr:uid="{00000000-0005-0000-0000-0000C7010000}"/>
    <cellStyle name="Normal 2 4 42" xfId="456" xr:uid="{00000000-0005-0000-0000-0000C8010000}"/>
    <cellStyle name="Normal 2 4 43" xfId="457" xr:uid="{00000000-0005-0000-0000-0000C9010000}"/>
    <cellStyle name="Normal 2 4 44" xfId="458" xr:uid="{00000000-0005-0000-0000-0000CA010000}"/>
    <cellStyle name="Normal 2 4 45" xfId="459" xr:uid="{00000000-0005-0000-0000-0000CB010000}"/>
    <cellStyle name="Normal 2 4 46" xfId="460" xr:uid="{00000000-0005-0000-0000-0000CC010000}"/>
    <cellStyle name="Normal 2 4 47" xfId="461" xr:uid="{00000000-0005-0000-0000-0000CD010000}"/>
    <cellStyle name="Normal 2 4 48" xfId="462" xr:uid="{00000000-0005-0000-0000-0000CE010000}"/>
    <cellStyle name="Normal 2 4 49" xfId="463" xr:uid="{00000000-0005-0000-0000-0000CF010000}"/>
    <cellStyle name="Normal 2 4 5" xfId="464" xr:uid="{00000000-0005-0000-0000-0000D0010000}"/>
    <cellStyle name="Normal 2 4 50" xfId="465" xr:uid="{00000000-0005-0000-0000-0000D1010000}"/>
    <cellStyle name="Normal 2 4 51" xfId="466" xr:uid="{00000000-0005-0000-0000-0000D2010000}"/>
    <cellStyle name="Normal 2 4 52" xfId="467" xr:uid="{00000000-0005-0000-0000-0000D3010000}"/>
    <cellStyle name="Normal 2 4 53" xfId="468" xr:uid="{00000000-0005-0000-0000-0000D4010000}"/>
    <cellStyle name="Normal 2 4 54" xfId="469" xr:uid="{00000000-0005-0000-0000-0000D5010000}"/>
    <cellStyle name="Normal 2 4 55" xfId="470" xr:uid="{00000000-0005-0000-0000-0000D6010000}"/>
    <cellStyle name="Normal 2 4 56" xfId="471" xr:uid="{00000000-0005-0000-0000-0000D7010000}"/>
    <cellStyle name="Normal 2 4 57" xfId="472" xr:uid="{00000000-0005-0000-0000-0000D8010000}"/>
    <cellStyle name="Normal 2 4 58" xfId="473" xr:uid="{00000000-0005-0000-0000-0000D9010000}"/>
    <cellStyle name="Normal 2 4 59" xfId="474" xr:uid="{00000000-0005-0000-0000-0000DA010000}"/>
    <cellStyle name="Normal 2 4 6" xfId="475" xr:uid="{00000000-0005-0000-0000-0000DB010000}"/>
    <cellStyle name="Normal 2 4 60" xfId="476" xr:uid="{00000000-0005-0000-0000-0000DC010000}"/>
    <cellStyle name="Normal 2 4 61" xfId="477" xr:uid="{00000000-0005-0000-0000-0000DD010000}"/>
    <cellStyle name="Normal 2 4 62" xfId="478" xr:uid="{00000000-0005-0000-0000-0000DE010000}"/>
    <cellStyle name="Normal 2 4 63" xfId="479" xr:uid="{00000000-0005-0000-0000-0000DF010000}"/>
    <cellStyle name="Normal 2 4 64" xfId="480" xr:uid="{00000000-0005-0000-0000-0000E0010000}"/>
    <cellStyle name="Normal 2 4 65" xfId="481" xr:uid="{00000000-0005-0000-0000-0000E1010000}"/>
    <cellStyle name="Normal 2 4 66" xfId="482" xr:uid="{00000000-0005-0000-0000-0000E2010000}"/>
    <cellStyle name="Normal 2 4 67" xfId="483" xr:uid="{00000000-0005-0000-0000-0000E3010000}"/>
    <cellStyle name="Normal 2 4 68" xfId="484" xr:uid="{00000000-0005-0000-0000-0000E4010000}"/>
    <cellStyle name="Normal 2 4 7" xfId="485" xr:uid="{00000000-0005-0000-0000-0000E5010000}"/>
    <cellStyle name="Normal 2 4 8" xfId="486" xr:uid="{00000000-0005-0000-0000-0000E6010000}"/>
    <cellStyle name="Normal 2 4 9" xfId="487" xr:uid="{00000000-0005-0000-0000-0000E7010000}"/>
    <cellStyle name="Normal 2 40" xfId="488" xr:uid="{00000000-0005-0000-0000-0000E8010000}"/>
    <cellStyle name="Normal 2 5" xfId="489" xr:uid="{00000000-0005-0000-0000-0000E9010000}"/>
    <cellStyle name="Normal 2 6" xfId="490" xr:uid="{00000000-0005-0000-0000-0000EA010000}"/>
    <cellStyle name="Normal 2 7" xfId="491" xr:uid="{00000000-0005-0000-0000-0000EB010000}"/>
    <cellStyle name="Normal 2 8" xfId="492" xr:uid="{00000000-0005-0000-0000-0000EC010000}"/>
    <cellStyle name="Normal 2 9" xfId="493" xr:uid="{00000000-0005-0000-0000-0000ED010000}"/>
    <cellStyle name="Normal 20" xfId="494" xr:uid="{00000000-0005-0000-0000-0000EE010000}"/>
    <cellStyle name="Normal 21" xfId="495" xr:uid="{00000000-0005-0000-0000-0000EF010000}"/>
    <cellStyle name="Normal 22" xfId="496" xr:uid="{00000000-0005-0000-0000-0000F0010000}"/>
    <cellStyle name="Normal 23" xfId="497" xr:uid="{00000000-0005-0000-0000-0000F1010000}"/>
    <cellStyle name="Normal 24" xfId="498" xr:uid="{00000000-0005-0000-0000-0000F2010000}"/>
    <cellStyle name="Normal 25" xfId="499" xr:uid="{00000000-0005-0000-0000-0000F3010000}"/>
    <cellStyle name="Normal 26" xfId="500" xr:uid="{00000000-0005-0000-0000-0000F4010000}"/>
    <cellStyle name="Normal 27" xfId="501" xr:uid="{00000000-0005-0000-0000-0000F5010000}"/>
    <cellStyle name="Normal 28" xfId="502" xr:uid="{00000000-0005-0000-0000-0000F6010000}"/>
    <cellStyle name="Normal 28 10" xfId="503" xr:uid="{00000000-0005-0000-0000-0000F7010000}"/>
    <cellStyle name="Normal 28 11" xfId="504" xr:uid="{00000000-0005-0000-0000-0000F8010000}"/>
    <cellStyle name="Normal 28 12" xfId="505" xr:uid="{00000000-0005-0000-0000-0000F9010000}"/>
    <cellStyle name="Normal 28 13" xfId="506" xr:uid="{00000000-0005-0000-0000-0000FA010000}"/>
    <cellStyle name="Normal 28 14" xfId="507" xr:uid="{00000000-0005-0000-0000-0000FB010000}"/>
    <cellStyle name="Normal 28 15" xfId="508" xr:uid="{00000000-0005-0000-0000-0000FC010000}"/>
    <cellStyle name="Normal 28 16" xfId="509" xr:uid="{00000000-0005-0000-0000-0000FD010000}"/>
    <cellStyle name="Normal 28 17" xfId="510" xr:uid="{00000000-0005-0000-0000-0000FE010000}"/>
    <cellStyle name="Normal 28 18" xfId="511" xr:uid="{00000000-0005-0000-0000-0000FF010000}"/>
    <cellStyle name="Normal 28 19" xfId="512" xr:uid="{00000000-0005-0000-0000-000000020000}"/>
    <cellStyle name="Normal 28 2" xfId="513" xr:uid="{00000000-0005-0000-0000-000001020000}"/>
    <cellStyle name="Normal 28 20" xfId="514" xr:uid="{00000000-0005-0000-0000-000002020000}"/>
    <cellStyle name="Normal 28 21" xfId="515" xr:uid="{00000000-0005-0000-0000-000003020000}"/>
    <cellStyle name="Normal 28 22" xfId="516" xr:uid="{00000000-0005-0000-0000-000004020000}"/>
    <cellStyle name="Normal 28 23" xfId="517" xr:uid="{00000000-0005-0000-0000-000005020000}"/>
    <cellStyle name="Normal 28 24" xfId="518" xr:uid="{00000000-0005-0000-0000-000006020000}"/>
    <cellStyle name="Normal 28 25" xfId="519" xr:uid="{00000000-0005-0000-0000-000007020000}"/>
    <cellStyle name="Normal 28 26" xfId="520" xr:uid="{00000000-0005-0000-0000-000008020000}"/>
    <cellStyle name="Normal 28 27" xfId="521" xr:uid="{00000000-0005-0000-0000-000009020000}"/>
    <cellStyle name="Normal 28 28" xfId="522" xr:uid="{00000000-0005-0000-0000-00000A020000}"/>
    <cellStyle name="Normal 28 29" xfId="523" xr:uid="{00000000-0005-0000-0000-00000B020000}"/>
    <cellStyle name="Normal 28 3" xfId="524" xr:uid="{00000000-0005-0000-0000-00000C020000}"/>
    <cellStyle name="Normal 28 30" xfId="525" xr:uid="{00000000-0005-0000-0000-00000D020000}"/>
    <cellStyle name="Normal 28 31" xfId="526" xr:uid="{00000000-0005-0000-0000-00000E020000}"/>
    <cellStyle name="Normal 28 32" xfId="527" xr:uid="{00000000-0005-0000-0000-00000F020000}"/>
    <cellStyle name="Normal 28 33" xfId="528" xr:uid="{00000000-0005-0000-0000-000010020000}"/>
    <cellStyle name="Normal 28 34" xfId="529" xr:uid="{00000000-0005-0000-0000-000011020000}"/>
    <cellStyle name="Normal 28 35" xfId="530" xr:uid="{00000000-0005-0000-0000-000012020000}"/>
    <cellStyle name="Normal 28 36" xfId="531" xr:uid="{00000000-0005-0000-0000-000013020000}"/>
    <cellStyle name="Normal 28 37" xfId="532" xr:uid="{00000000-0005-0000-0000-000014020000}"/>
    <cellStyle name="Normal 28 38" xfId="533" xr:uid="{00000000-0005-0000-0000-000015020000}"/>
    <cellStyle name="Normal 28 39" xfId="534" xr:uid="{00000000-0005-0000-0000-000016020000}"/>
    <cellStyle name="Normal 28 4" xfId="535" xr:uid="{00000000-0005-0000-0000-000017020000}"/>
    <cellStyle name="Normal 28 40" xfId="536" xr:uid="{00000000-0005-0000-0000-000018020000}"/>
    <cellStyle name="Normal 28 41" xfId="537" xr:uid="{00000000-0005-0000-0000-000019020000}"/>
    <cellStyle name="Normal 28 42" xfId="538" xr:uid="{00000000-0005-0000-0000-00001A020000}"/>
    <cellStyle name="Normal 28 43" xfId="539" xr:uid="{00000000-0005-0000-0000-00001B020000}"/>
    <cellStyle name="Normal 28 44" xfId="540" xr:uid="{00000000-0005-0000-0000-00001C020000}"/>
    <cellStyle name="Normal 28 45" xfId="541" xr:uid="{00000000-0005-0000-0000-00001D020000}"/>
    <cellStyle name="Normal 28 46" xfId="542" xr:uid="{00000000-0005-0000-0000-00001E020000}"/>
    <cellStyle name="Normal 28 47" xfId="543" xr:uid="{00000000-0005-0000-0000-00001F020000}"/>
    <cellStyle name="Normal 28 48" xfId="544" xr:uid="{00000000-0005-0000-0000-000020020000}"/>
    <cellStyle name="Normal 28 49" xfId="545" xr:uid="{00000000-0005-0000-0000-000021020000}"/>
    <cellStyle name="Normal 28 5" xfId="546" xr:uid="{00000000-0005-0000-0000-000022020000}"/>
    <cellStyle name="Normal 28 50" xfId="547" xr:uid="{00000000-0005-0000-0000-000023020000}"/>
    <cellStyle name="Normal 28 51" xfId="548" xr:uid="{00000000-0005-0000-0000-000024020000}"/>
    <cellStyle name="Normal 28 52" xfId="549" xr:uid="{00000000-0005-0000-0000-000025020000}"/>
    <cellStyle name="Normal 28 53" xfId="550" xr:uid="{00000000-0005-0000-0000-000026020000}"/>
    <cellStyle name="Normal 28 54" xfId="551" xr:uid="{00000000-0005-0000-0000-000027020000}"/>
    <cellStyle name="Normal 28 55" xfId="552" xr:uid="{00000000-0005-0000-0000-000028020000}"/>
    <cellStyle name="Normal 28 56" xfId="553" xr:uid="{00000000-0005-0000-0000-000029020000}"/>
    <cellStyle name="Normal 28 57" xfId="554" xr:uid="{00000000-0005-0000-0000-00002A020000}"/>
    <cellStyle name="Normal 28 58" xfId="555" xr:uid="{00000000-0005-0000-0000-00002B020000}"/>
    <cellStyle name="Normal 28 59" xfId="556" xr:uid="{00000000-0005-0000-0000-00002C020000}"/>
    <cellStyle name="Normal 28 6" xfId="557" xr:uid="{00000000-0005-0000-0000-00002D020000}"/>
    <cellStyle name="Normal 28 60" xfId="558" xr:uid="{00000000-0005-0000-0000-00002E020000}"/>
    <cellStyle name="Normal 28 61" xfId="559" xr:uid="{00000000-0005-0000-0000-00002F020000}"/>
    <cellStyle name="Normal 28 62" xfId="560" xr:uid="{00000000-0005-0000-0000-000030020000}"/>
    <cellStyle name="Normal 28 63" xfId="561" xr:uid="{00000000-0005-0000-0000-000031020000}"/>
    <cellStyle name="Normal 28 64" xfId="562" xr:uid="{00000000-0005-0000-0000-000032020000}"/>
    <cellStyle name="Normal 28 65" xfId="563" xr:uid="{00000000-0005-0000-0000-000033020000}"/>
    <cellStyle name="Normal 28 66" xfId="564" xr:uid="{00000000-0005-0000-0000-000034020000}"/>
    <cellStyle name="Normal 28 67" xfId="565" xr:uid="{00000000-0005-0000-0000-000035020000}"/>
    <cellStyle name="Normal 28 68" xfId="566" xr:uid="{00000000-0005-0000-0000-000036020000}"/>
    <cellStyle name="Normal 28 69" xfId="567" xr:uid="{00000000-0005-0000-0000-000037020000}"/>
    <cellStyle name="Normal 28 7" xfId="568" xr:uid="{00000000-0005-0000-0000-000038020000}"/>
    <cellStyle name="Normal 28 70" xfId="569" xr:uid="{00000000-0005-0000-0000-000039020000}"/>
    <cellStyle name="Normal 28 71" xfId="570" xr:uid="{00000000-0005-0000-0000-00003A020000}"/>
    <cellStyle name="Normal 28 72" xfId="571" xr:uid="{00000000-0005-0000-0000-00003B020000}"/>
    <cellStyle name="Normal 28 8" xfId="572" xr:uid="{00000000-0005-0000-0000-00003C020000}"/>
    <cellStyle name="Normal 28 9" xfId="573" xr:uid="{00000000-0005-0000-0000-00003D020000}"/>
    <cellStyle name="Normal 29" xfId="574" xr:uid="{00000000-0005-0000-0000-00003E020000}"/>
    <cellStyle name="Normal 29 10" xfId="575" xr:uid="{00000000-0005-0000-0000-00003F020000}"/>
    <cellStyle name="Normal 29 11" xfId="576" xr:uid="{00000000-0005-0000-0000-000040020000}"/>
    <cellStyle name="Normal 29 12" xfId="577" xr:uid="{00000000-0005-0000-0000-000041020000}"/>
    <cellStyle name="Normal 29 13" xfId="578" xr:uid="{00000000-0005-0000-0000-000042020000}"/>
    <cellStyle name="Normal 29 14" xfId="579" xr:uid="{00000000-0005-0000-0000-000043020000}"/>
    <cellStyle name="Normal 29 15" xfId="580" xr:uid="{00000000-0005-0000-0000-000044020000}"/>
    <cellStyle name="Normal 29 16" xfId="581" xr:uid="{00000000-0005-0000-0000-000045020000}"/>
    <cellStyle name="Normal 29 17" xfId="582" xr:uid="{00000000-0005-0000-0000-000046020000}"/>
    <cellStyle name="Normal 29 18" xfId="583" xr:uid="{00000000-0005-0000-0000-000047020000}"/>
    <cellStyle name="Normal 29 19" xfId="584" xr:uid="{00000000-0005-0000-0000-000048020000}"/>
    <cellStyle name="Normal 29 2" xfId="585" xr:uid="{00000000-0005-0000-0000-000049020000}"/>
    <cellStyle name="Normal 29 2 10" xfId="586" xr:uid="{00000000-0005-0000-0000-00004A020000}"/>
    <cellStyle name="Normal 29 2 11" xfId="587" xr:uid="{00000000-0005-0000-0000-00004B020000}"/>
    <cellStyle name="Normal 29 2 12" xfId="588" xr:uid="{00000000-0005-0000-0000-00004C020000}"/>
    <cellStyle name="Normal 29 2 13" xfId="589" xr:uid="{00000000-0005-0000-0000-00004D020000}"/>
    <cellStyle name="Normal 29 2 14" xfId="590" xr:uid="{00000000-0005-0000-0000-00004E020000}"/>
    <cellStyle name="Normal 29 2 15" xfId="591" xr:uid="{00000000-0005-0000-0000-00004F020000}"/>
    <cellStyle name="Normal 29 2 16" xfId="592" xr:uid="{00000000-0005-0000-0000-000050020000}"/>
    <cellStyle name="Normal 29 2 17" xfId="593" xr:uid="{00000000-0005-0000-0000-000051020000}"/>
    <cellStyle name="Normal 29 2 18" xfId="594" xr:uid="{00000000-0005-0000-0000-000052020000}"/>
    <cellStyle name="Normal 29 2 19" xfId="595" xr:uid="{00000000-0005-0000-0000-000053020000}"/>
    <cellStyle name="Normal 29 2 2" xfId="596" xr:uid="{00000000-0005-0000-0000-000054020000}"/>
    <cellStyle name="Normal 29 2 20" xfId="597" xr:uid="{00000000-0005-0000-0000-000055020000}"/>
    <cellStyle name="Normal 29 2 21" xfId="598" xr:uid="{00000000-0005-0000-0000-000056020000}"/>
    <cellStyle name="Normal 29 2 22" xfId="599" xr:uid="{00000000-0005-0000-0000-000057020000}"/>
    <cellStyle name="Normal 29 2 23" xfId="600" xr:uid="{00000000-0005-0000-0000-000058020000}"/>
    <cellStyle name="Normal 29 2 24" xfId="601" xr:uid="{00000000-0005-0000-0000-000059020000}"/>
    <cellStyle name="Normal 29 2 25" xfId="602" xr:uid="{00000000-0005-0000-0000-00005A020000}"/>
    <cellStyle name="Normal 29 2 26" xfId="603" xr:uid="{00000000-0005-0000-0000-00005B020000}"/>
    <cellStyle name="Normal 29 2 27" xfId="604" xr:uid="{00000000-0005-0000-0000-00005C020000}"/>
    <cellStyle name="Normal 29 2 28" xfId="605" xr:uid="{00000000-0005-0000-0000-00005D020000}"/>
    <cellStyle name="Normal 29 2 29" xfId="606" xr:uid="{00000000-0005-0000-0000-00005E020000}"/>
    <cellStyle name="Normal 29 2 3" xfId="607" xr:uid="{00000000-0005-0000-0000-00005F020000}"/>
    <cellStyle name="Normal 29 2 30" xfId="608" xr:uid="{00000000-0005-0000-0000-000060020000}"/>
    <cellStyle name="Normal 29 2 31" xfId="609" xr:uid="{00000000-0005-0000-0000-000061020000}"/>
    <cellStyle name="Normal 29 2 32" xfId="610" xr:uid="{00000000-0005-0000-0000-000062020000}"/>
    <cellStyle name="Normal 29 2 33" xfId="611" xr:uid="{00000000-0005-0000-0000-000063020000}"/>
    <cellStyle name="Normal 29 2 34" xfId="612" xr:uid="{00000000-0005-0000-0000-000064020000}"/>
    <cellStyle name="Normal 29 2 35" xfId="613" xr:uid="{00000000-0005-0000-0000-000065020000}"/>
    <cellStyle name="Normal 29 2 36" xfId="614" xr:uid="{00000000-0005-0000-0000-000066020000}"/>
    <cellStyle name="Normal 29 2 37" xfId="615" xr:uid="{00000000-0005-0000-0000-000067020000}"/>
    <cellStyle name="Normal 29 2 38" xfId="616" xr:uid="{00000000-0005-0000-0000-000068020000}"/>
    <cellStyle name="Normal 29 2 39" xfId="617" xr:uid="{00000000-0005-0000-0000-000069020000}"/>
    <cellStyle name="Normal 29 2 4" xfId="618" xr:uid="{00000000-0005-0000-0000-00006A020000}"/>
    <cellStyle name="Normal 29 2 40" xfId="619" xr:uid="{00000000-0005-0000-0000-00006B020000}"/>
    <cellStyle name="Normal 29 2 41" xfId="620" xr:uid="{00000000-0005-0000-0000-00006C020000}"/>
    <cellStyle name="Normal 29 2 42" xfId="621" xr:uid="{00000000-0005-0000-0000-00006D020000}"/>
    <cellStyle name="Normal 29 2 43" xfId="622" xr:uid="{00000000-0005-0000-0000-00006E020000}"/>
    <cellStyle name="Normal 29 2 44" xfId="623" xr:uid="{00000000-0005-0000-0000-00006F020000}"/>
    <cellStyle name="Normal 29 2 45" xfId="624" xr:uid="{00000000-0005-0000-0000-000070020000}"/>
    <cellStyle name="Normal 29 2 46" xfId="625" xr:uid="{00000000-0005-0000-0000-000071020000}"/>
    <cellStyle name="Normal 29 2 47" xfId="626" xr:uid="{00000000-0005-0000-0000-000072020000}"/>
    <cellStyle name="Normal 29 2 48" xfId="627" xr:uid="{00000000-0005-0000-0000-000073020000}"/>
    <cellStyle name="Normal 29 2 49" xfId="628" xr:uid="{00000000-0005-0000-0000-000074020000}"/>
    <cellStyle name="Normal 29 2 5" xfId="629" xr:uid="{00000000-0005-0000-0000-000075020000}"/>
    <cellStyle name="Normal 29 2 50" xfId="630" xr:uid="{00000000-0005-0000-0000-000076020000}"/>
    <cellStyle name="Normal 29 2 51" xfId="631" xr:uid="{00000000-0005-0000-0000-000077020000}"/>
    <cellStyle name="Normal 29 2 52" xfId="632" xr:uid="{00000000-0005-0000-0000-000078020000}"/>
    <cellStyle name="Normal 29 2 53" xfId="633" xr:uid="{00000000-0005-0000-0000-000079020000}"/>
    <cellStyle name="Normal 29 2 54" xfId="634" xr:uid="{00000000-0005-0000-0000-00007A020000}"/>
    <cellStyle name="Normal 29 2 55" xfId="635" xr:uid="{00000000-0005-0000-0000-00007B020000}"/>
    <cellStyle name="Normal 29 2 56" xfId="636" xr:uid="{00000000-0005-0000-0000-00007C020000}"/>
    <cellStyle name="Normal 29 2 57" xfId="637" xr:uid="{00000000-0005-0000-0000-00007D020000}"/>
    <cellStyle name="Normal 29 2 58" xfId="638" xr:uid="{00000000-0005-0000-0000-00007E020000}"/>
    <cellStyle name="Normal 29 2 59" xfId="639" xr:uid="{00000000-0005-0000-0000-00007F020000}"/>
    <cellStyle name="Normal 29 2 6" xfId="640" xr:uid="{00000000-0005-0000-0000-000080020000}"/>
    <cellStyle name="Normal 29 2 60" xfId="641" xr:uid="{00000000-0005-0000-0000-000081020000}"/>
    <cellStyle name="Normal 29 2 61" xfId="642" xr:uid="{00000000-0005-0000-0000-000082020000}"/>
    <cellStyle name="Normal 29 2 62" xfId="643" xr:uid="{00000000-0005-0000-0000-000083020000}"/>
    <cellStyle name="Normal 29 2 63" xfId="644" xr:uid="{00000000-0005-0000-0000-000084020000}"/>
    <cellStyle name="Normal 29 2 64" xfId="645" xr:uid="{00000000-0005-0000-0000-000085020000}"/>
    <cellStyle name="Normal 29 2 65" xfId="646" xr:uid="{00000000-0005-0000-0000-000086020000}"/>
    <cellStyle name="Normal 29 2 66" xfId="647" xr:uid="{00000000-0005-0000-0000-000087020000}"/>
    <cellStyle name="Normal 29 2 67" xfId="648" xr:uid="{00000000-0005-0000-0000-000088020000}"/>
    <cellStyle name="Normal 29 2 7" xfId="649" xr:uid="{00000000-0005-0000-0000-000089020000}"/>
    <cellStyle name="Normal 29 2 8" xfId="650" xr:uid="{00000000-0005-0000-0000-00008A020000}"/>
    <cellStyle name="Normal 29 2 9" xfId="651" xr:uid="{00000000-0005-0000-0000-00008B020000}"/>
    <cellStyle name="Normal 29 20" xfId="652" xr:uid="{00000000-0005-0000-0000-00008C020000}"/>
    <cellStyle name="Normal 29 21" xfId="653" xr:uid="{00000000-0005-0000-0000-00008D020000}"/>
    <cellStyle name="Normal 29 22" xfId="654" xr:uid="{00000000-0005-0000-0000-00008E020000}"/>
    <cellStyle name="Normal 29 23" xfId="655" xr:uid="{00000000-0005-0000-0000-00008F020000}"/>
    <cellStyle name="Normal 29 24" xfId="656" xr:uid="{00000000-0005-0000-0000-000090020000}"/>
    <cellStyle name="Normal 29 25" xfId="657" xr:uid="{00000000-0005-0000-0000-000091020000}"/>
    <cellStyle name="Normal 29 26" xfId="658" xr:uid="{00000000-0005-0000-0000-000092020000}"/>
    <cellStyle name="Normal 29 27" xfId="659" xr:uid="{00000000-0005-0000-0000-000093020000}"/>
    <cellStyle name="Normal 29 28" xfId="660" xr:uid="{00000000-0005-0000-0000-000094020000}"/>
    <cellStyle name="Normal 29 29" xfId="661" xr:uid="{00000000-0005-0000-0000-000095020000}"/>
    <cellStyle name="Normal 29 3" xfId="662" xr:uid="{00000000-0005-0000-0000-000096020000}"/>
    <cellStyle name="Normal 29 30" xfId="663" xr:uid="{00000000-0005-0000-0000-000097020000}"/>
    <cellStyle name="Normal 29 31" xfId="664" xr:uid="{00000000-0005-0000-0000-000098020000}"/>
    <cellStyle name="Normal 29 32" xfId="665" xr:uid="{00000000-0005-0000-0000-000099020000}"/>
    <cellStyle name="Normal 29 33" xfId="666" xr:uid="{00000000-0005-0000-0000-00009A020000}"/>
    <cellStyle name="Normal 29 34" xfId="667" xr:uid="{00000000-0005-0000-0000-00009B020000}"/>
    <cellStyle name="Normal 29 35" xfId="668" xr:uid="{00000000-0005-0000-0000-00009C020000}"/>
    <cellStyle name="Normal 29 36" xfId="669" xr:uid="{00000000-0005-0000-0000-00009D020000}"/>
    <cellStyle name="Normal 29 37" xfId="670" xr:uid="{00000000-0005-0000-0000-00009E020000}"/>
    <cellStyle name="Normal 29 38" xfId="671" xr:uid="{00000000-0005-0000-0000-00009F020000}"/>
    <cellStyle name="Normal 29 39" xfId="672" xr:uid="{00000000-0005-0000-0000-0000A0020000}"/>
    <cellStyle name="Normal 29 4" xfId="673" xr:uid="{00000000-0005-0000-0000-0000A1020000}"/>
    <cellStyle name="Normal 29 40" xfId="674" xr:uid="{00000000-0005-0000-0000-0000A2020000}"/>
    <cellStyle name="Normal 29 41" xfId="675" xr:uid="{00000000-0005-0000-0000-0000A3020000}"/>
    <cellStyle name="Normal 29 42" xfId="676" xr:uid="{00000000-0005-0000-0000-0000A4020000}"/>
    <cellStyle name="Normal 29 43" xfId="677" xr:uid="{00000000-0005-0000-0000-0000A5020000}"/>
    <cellStyle name="Normal 29 44" xfId="678" xr:uid="{00000000-0005-0000-0000-0000A6020000}"/>
    <cellStyle name="Normal 29 45" xfId="679" xr:uid="{00000000-0005-0000-0000-0000A7020000}"/>
    <cellStyle name="Normal 29 46" xfId="680" xr:uid="{00000000-0005-0000-0000-0000A8020000}"/>
    <cellStyle name="Normal 29 47" xfId="681" xr:uid="{00000000-0005-0000-0000-0000A9020000}"/>
    <cellStyle name="Normal 29 48" xfId="682" xr:uid="{00000000-0005-0000-0000-0000AA020000}"/>
    <cellStyle name="Normal 29 49" xfId="683" xr:uid="{00000000-0005-0000-0000-0000AB020000}"/>
    <cellStyle name="Normal 29 5" xfId="684" xr:uid="{00000000-0005-0000-0000-0000AC020000}"/>
    <cellStyle name="Normal 29 50" xfId="685" xr:uid="{00000000-0005-0000-0000-0000AD020000}"/>
    <cellStyle name="Normal 29 51" xfId="686" xr:uid="{00000000-0005-0000-0000-0000AE020000}"/>
    <cellStyle name="Normal 29 52" xfId="687" xr:uid="{00000000-0005-0000-0000-0000AF020000}"/>
    <cellStyle name="Normal 29 53" xfId="688" xr:uid="{00000000-0005-0000-0000-0000B0020000}"/>
    <cellStyle name="Normal 29 54" xfId="689" xr:uid="{00000000-0005-0000-0000-0000B1020000}"/>
    <cellStyle name="Normal 29 55" xfId="690" xr:uid="{00000000-0005-0000-0000-0000B2020000}"/>
    <cellStyle name="Normal 29 56" xfId="691" xr:uid="{00000000-0005-0000-0000-0000B3020000}"/>
    <cellStyle name="Normal 29 57" xfId="692" xr:uid="{00000000-0005-0000-0000-0000B4020000}"/>
    <cellStyle name="Normal 29 58" xfId="693" xr:uid="{00000000-0005-0000-0000-0000B5020000}"/>
    <cellStyle name="Normal 29 59" xfId="694" xr:uid="{00000000-0005-0000-0000-0000B6020000}"/>
    <cellStyle name="Normal 29 6" xfId="695" xr:uid="{00000000-0005-0000-0000-0000B7020000}"/>
    <cellStyle name="Normal 29 60" xfId="696" xr:uid="{00000000-0005-0000-0000-0000B8020000}"/>
    <cellStyle name="Normal 29 61" xfId="697" xr:uid="{00000000-0005-0000-0000-0000B9020000}"/>
    <cellStyle name="Normal 29 62" xfId="698" xr:uid="{00000000-0005-0000-0000-0000BA020000}"/>
    <cellStyle name="Normal 29 63" xfId="699" xr:uid="{00000000-0005-0000-0000-0000BB020000}"/>
    <cellStyle name="Normal 29 64" xfId="700" xr:uid="{00000000-0005-0000-0000-0000BC020000}"/>
    <cellStyle name="Normal 29 65" xfId="701" xr:uid="{00000000-0005-0000-0000-0000BD020000}"/>
    <cellStyle name="Normal 29 66" xfId="702" xr:uid="{00000000-0005-0000-0000-0000BE020000}"/>
    <cellStyle name="Normal 29 67" xfId="703" xr:uid="{00000000-0005-0000-0000-0000BF020000}"/>
    <cellStyle name="Normal 29 7" xfId="704" xr:uid="{00000000-0005-0000-0000-0000C0020000}"/>
    <cellStyle name="Normal 29 8" xfId="705" xr:uid="{00000000-0005-0000-0000-0000C1020000}"/>
    <cellStyle name="Normal 29 9" xfId="706" xr:uid="{00000000-0005-0000-0000-0000C2020000}"/>
    <cellStyle name="Normal 3" xfId="707" xr:uid="{00000000-0005-0000-0000-0000C3020000}"/>
    <cellStyle name="Normal 3 2" xfId="708" xr:uid="{00000000-0005-0000-0000-0000C4020000}"/>
    <cellStyle name="Normal 30" xfId="709" xr:uid="{00000000-0005-0000-0000-0000C5020000}"/>
    <cellStyle name="Normal 30 10" xfId="710" xr:uid="{00000000-0005-0000-0000-0000C6020000}"/>
    <cellStyle name="Normal 30 11" xfId="711" xr:uid="{00000000-0005-0000-0000-0000C7020000}"/>
    <cellStyle name="Normal 30 12" xfId="712" xr:uid="{00000000-0005-0000-0000-0000C8020000}"/>
    <cellStyle name="Normal 30 13" xfId="713" xr:uid="{00000000-0005-0000-0000-0000C9020000}"/>
    <cellStyle name="Normal 30 14" xfId="714" xr:uid="{00000000-0005-0000-0000-0000CA020000}"/>
    <cellStyle name="Normal 30 15" xfId="715" xr:uid="{00000000-0005-0000-0000-0000CB020000}"/>
    <cellStyle name="Normal 30 16" xfId="716" xr:uid="{00000000-0005-0000-0000-0000CC020000}"/>
    <cellStyle name="Normal 30 17" xfId="717" xr:uid="{00000000-0005-0000-0000-0000CD020000}"/>
    <cellStyle name="Normal 30 18" xfId="718" xr:uid="{00000000-0005-0000-0000-0000CE020000}"/>
    <cellStyle name="Normal 30 19" xfId="719" xr:uid="{00000000-0005-0000-0000-0000CF020000}"/>
    <cellStyle name="Normal 30 2" xfId="720" xr:uid="{00000000-0005-0000-0000-0000D0020000}"/>
    <cellStyle name="Normal 30 20" xfId="721" xr:uid="{00000000-0005-0000-0000-0000D1020000}"/>
    <cellStyle name="Normal 30 21" xfId="722" xr:uid="{00000000-0005-0000-0000-0000D2020000}"/>
    <cellStyle name="Normal 30 22" xfId="723" xr:uid="{00000000-0005-0000-0000-0000D3020000}"/>
    <cellStyle name="Normal 30 23" xfId="724" xr:uid="{00000000-0005-0000-0000-0000D4020000}"/>
    <cellStyle name="Normal 30 24" xfId="725" xr:uid="{00000000-0005-0000-0000-0000D5020000}"/>
    <cellStyle name="Normal 30 25" xfId="726" xr:uid="{00000000-0005-0000-0000-0000D6020000}"/>
    <cellStyle name="Normal 30 26" xfId="727" xr:uid="{00000000-0005-0000-0000-0000D7020000}"/>
    <cellStyle name="Normal 30 27" xfId="728" xr:uid="{00000000-0005-0000-0000-0000D8020000}"/>
    <cellStyle name="Normal 30 28" xfId="729" xr:uid="{00000000-0005-0000-0000-0000D9020000}"/>
    <cellStyle name="Normal 30 29" xfId="730" xr:uid="{00000000-0005-0000-0000-0000DA020000}"/>
    <cellStyle name="Normal 30 3" xfId="731" xr:uid="{00000000-0005-0000-0000-0000DB020000}"/>
    <cellStyle name="Normal 30 30" xfId="732" xr:uid="{00000000-0005-0000-0000-0000DC020000}"/>
    <cellStyle name="Normal 30 31" xfId="733" xr:uid="{00000000-0005-0000-0000-0000DD020000}"/>
    <cellStyle name="Normal 30 32" xfId="734" xr:uid="{00000000-0005-0000-0000-0000DE020000}"/>
    <cellStyle name="Normal 30 33" xfId="735" xr:uid="{00000000-0005-0000-0000-0000DF020000}"/>
    <cellStyle name="Normal 30 34" xfId="736" xr:uid="{00000000-0005-0000-0000-0000E0020000}"/>
    <cellStyle name="Normal 30 35" xfId="737" xr:uid="{00000000-0005-0000-0000-0000E1020000}"/>
    <cellStyle name="Normal 30 36" xfId="738" xr:uid="{00000000-0005-0000-0000-0000E2020000}"/>
    <cellStyle name="Normal 30 37" xfId="739" xr:uid="{00000000-0005-0000-0000-0000E3020000}"/>
    <cellStyle name="Normal 30 38" xfId="740" xr:uid="{00000000-0005-0000-0000-0000E4020000}"/>
    <cellStyle name="Normal 30 39" xfId="741" xr:uid="{00000000-0005-0000-0000-0000E5020000}"/>
    <cellStyle name="Normal 30 4" xfId="742" xr:uid="{00000000-0005-0000-0000-0000E6020000}"/>
    <cellStyle name="Normal 30 40" xfId="743" xr:uid="{00000000-0005-0000-0000-0000E7020000}"/>
    <cellStyle name="Normal 30 41" xfId="744" xr:uid="{00000000-0005-0000-0000-0000E8020000}"/>
    <cellStyle name="Normal 30 42" xfId="745" xr:uid="{00000000-0005-0000-0000-0000E9020000}"/>
    <cellStyle name="Normal 30 43" xfId="746" xr:uid="{00000000-0005-0000-0000-0000EA020000}"/>
    <cellStyle name="Normal 30 44" xfId="747" xr:uid="{00000000-0005-0000-0000-0000EB020000}"/>
    <cellStyle name="Normal 30 45" xfId="748" xr:uid="{00000000-0005-0000-0000-0000EC020000}"/>
    <cellStyle name="Normal 30 46" xfId="749" xr:uid="{00000000-0005-0000-0000-0000ED020000}"/>
    <cellStyle name="Normal 30 47" xfId="750" xr:uid="{00000000-0005-0000-0000-0000EE020000}"/>
    <cellStyle name="Normal 30 48" xfId="751" xr:uid="{00000000-0005-0000-0000-0000EF020000}"/>
    <cellStyle name="Normal 30 49" xfId="752" xr:uid="{00000000-0005-0000-0000-0000F0020000}"/>
    <cellStyle name="Normal 30 5" xfId="753" xr:uid="{00000000-0005-0000-0000-0000F1020000}"/>
    <cellStyle name="Normal 30 50" xfId="754" xr:uid="{00000000-0005-0000-0000-0000F2020000}"/>
    <cellStyle name="Normal 30 51" xfId="755" xr:uid="{00000000-0005-0000-0000-0000F3020000}"/>
    <cellStyle name="Normal 30 52" xfId="756" xr:uid="{00000000-0005-0000-0000-0000F4020000}"/>
    <cellStyle name="Normal 30 53" xfId="757" xr:uid="{00000000-0005-0000-0000-0000F5020000}"/>
    <cellStyle name="Normal 30 54" xfId="758" xr:uid="{00000000-0005-0000-0000-0000F6020000}"/>
    <cellStyle name="Normal 30 55" xfId="759" xr:uid="{00000000-0005-0000-0000-0000F7020000}"/>
    <cellStyle name="Normal 30 56" xfId="760" xr:uid="{00000000-0005-0000-0000-0000F8020000}"/>
    <cellStyle name="Normal 30 57" xfId="761" xr:uid="{00000000-0005-0000-0000-0000F9020000}"/>
    <cellStyle name="Normal 30 58" xfId="762" xr:uid="{00000000-0005-0000-0000-0000FA020000}"/>
    <cellStyle name="Normal 30 59" xfId="763" xr:uid="{00000000-0005-0000-0000-0000FB020000}"/>
    <cellStyle name="Normal 30 6" xfId="764" xr:uid="{00000000-0005-0000-0000-0000FC020000}"/>
    <cellStyle name="Normal 30 60" xfId="765" xr:uid="{00000000-0005-0000-0000-0000FD020000}"/>
    <cellStyle name="Normal 30 61" xfId="766" xr:uid="{00000000-0005-0000-0000-0000FE020000}"/>
    <cellStyle name="Normal 30 62" xfId="767" xr:uid="{00000000-0005-0000-0000-0000FF020000}"/>
    <cellStyle name="Normal 30 63" xfId="768" xr:uid="{00000000-0005-0000-0000-000000030000}"/>
    <cellStyle name="Normal 30 64" xfId="769" xr:uid="{00000000-0005-0000-0000-000001030000}"/>
    <cellStyle name="Normal 30 65" xfId="770" xr:uid="{00000000-0005-0000-0000-000002030000}"/>
    <cellStyle name="Normal 30 66" xfId="771" xr:uid="{00000000-0005-0000-0000-000003030000}"/>
    <cellStyle name="Normal 30 7" xfId="772" xr:uid="{00000000-0005-0000-0000-000004030000}"/>
    <cellStyle name="Normal 30 8" xfId="773" xr:uid="{00000000-0005-0000-0000-000005030000}"/>
    <cellStyle name="Normal 30 9" xfId="774" xr:uid="{00000000-0005-0000-0000-000006030000}"/>
    <cellStyle name="Normal 31" xfId="775" xr:uid="{00000000-0005-0000-0000-000007030000}"/>
    <cellStyle name="Normal 31 10" xfId="776" xr:uid="{00000000-0005-0000-0000-000008030000}"/>
    <cellStyle name="Normal 31 11" xfId="777" xr:uid="{00000000-0005-0000-0000-000009030000}"/>
    <cellStyle name="Normal 31 12" xfId="778" xr:uid="{00000000-0005-0000-0000-00000A030000}"/>
    <cellStyle name="Normal 31 13" xfId="779" xr:uid="{00000000-0005-0000-0000-00000B030000}"/>
    <cellStyle name="Normal 31 14" xfId="780" xr:uid="{00000000-0005-0000-0000-00000C030000}"/>
    <cellStyle name="Normal 31 15" xfId="781" xr:uid="{00000000-0005-0000-0000-00000D030000}"/>
    <cellStyle name="Normal 31 16" xfId="782" xr:uid="{00000000-0005-0000-0000-00000E030000}"/>
    <cellStyle name="Normal 31 17" xfId="783" xr:uid="{00000000-0005-0000-0000-00000F030000}"/>
    <cellStyle name="Normal 31 18" xfId="784" xr:uid="{00000000-0005-0000-0000-000010030000}"/>
    <cellStyle name="Normal 31 19" xfId="785" xr:uid="{00000000-0005-0000-0000-000011030000}"/>
    <cellStyle name="Normal 31 2" xfId="786" xr:uid="{00000000-0005-0000-0000-000012030000}"/>
    <cellStyle name="Normal 31 2 10" xfId="787" xr:uid="{00000000-0005-0000-0000-000013030000}"/>
    <cellStyle name="Normal 31 2 11" xfId="788" xr:uid="{00000000-0005-0000-0000-000014030000}"/>
    <cellStyle name="Normal 31 2 12" xfId="789" xr:uid="{00000000-0005-0000-0000-000015030000}"/>
    <cellStyle name="Normal 31 2 13" xfId="790" xr:uid="{00000000-0005-0000-0000-000016030000}"/>
    <cellStyle name="Normal 31 2 14" xfId="791" xr:uid="{00000000-0005-0000-0000-000017030000}"/>
    <cellStyle name="Normal 31 2 15" xfId="792" xr:uid="{00000000-0005-0000-0000-000018030000}"/>
    <cellStyle name="Normal 31 2 16" xfId="793" xr:uid="{00000000-0005-0000-0000-000019030000}"/>
    <cellStyle name="Normal 31 2 17" xfId="794" xr:uid="{00000000-0005-0000-0000-00001A030000}"/>
    <cellStyle name="Normal 31 2 18" xfId="795" xr:uid="{00000000-0005-0000-0000-00001B030000}"/>
    <cellStyle name="Normal 31 2 19" xfId="796" xr:uid="{00000000-0005-0000-0000-00001C030000}"/>
    <cellStyle name="Normal 31 2 2" xfId="797" xr:uid="{00000000-0005-0000-0000-00001D030000}"/>
    <cellStyle name="Normal 31 2 20" xfId="798" xr:uid="{00000000-0005-0000-0000-00001E030000}"/>
    <cellStyle name="Normal 31 2 21" xfId="799" xr:uid="{00000000-0005-0000-0000-00001F030000}"/>
    <cellStyle name="Normal 31 2 22" xfId="800" xr:uid="{00000000-0005-0000-0000-000020030000}"/>
    <cellStyle name="Normal 31 2 23" xfId="801" xr:uid="{00000000-0005-0000-0000-000021030000}"/>
    <cellStyle name="Normal 31 2 24" xfId="802" xr:uid="{00000000-0005-0000-0000-000022030000}"/>
    <cellStyle name="Normal 31 2 25" xfId="803" xr:uid="{00000000-0005-0000-0000-000023030000}"/>
    <cellStyle name="Normal 31 2 26" xfId="804" xr:uid="{00000000-0005-0000-0000-000024030000}"/>
    <cellStyle name="Normal 31 2 27" xfId="805" xr:uid="{00000000-0005-0000-0000-000025030000}"/>
    <cellStyle name="Normal 31 2 28" xfId="806" xr:uid="{00000000-0005-0000-0000-000026030000}"/>
    <cellStyle name="Normal 31 2 29" xfId="807" xr:uid="{00000000-0005-0000-0000-000027030000}"/>
    <cellStyle name="Normal 31 2 3" xfId="808" xr:uid="{00000000-0005-0000-0000-000028030000}"/>
    <cellStyle name="Normal 31 2 30" xfId="809" xr:uid="{00000000-0005-0000-0000-000029030000}"/>
    <cellStyle name="Normal 31 2 31" xfId="810" xr:uid="{00000000-0005-0000-0000-00002A030000}"/>
    <cellStyle name="Normal 31 2 32" xfId="811" xr:uid="{00000000-0005-0000-0000-00002B030000}"/>
    <cellStyle name="Normal 31 2 33" xfId="812" xr:uid="{00000000-0005-0000-0000-00002C030000}"/>
    <cellStyle name="Normal 31 2 34" xfId="813" xr:uid="{00000000-0005-0000-0000-00002D030000}"/>
    <cellStyle name="Normal 31 2 35" xfId="814" xr:uid="{00000000-0005-0000-0000-00002E030000}"/>
    <cellStyle name="Normal 31 2 36" xfId="815" xr:uid="{00000000-0005-0000-0000-00002F030000}"/>
    <cellStyle name="Normal 31 2 37" xfId="816" xr:uid="{00000000-0005-0000-0000-000030030000}"/>
    <cellStyle name="Normal 31 2 38" xfId="817" xr:uid="{00000000-0005-0000-0000-000031030000}"/>
    <cellStyle name="Normal 31 2 39" xfId="818" xr:uid="{00000000-0005-0000-0000-000032030000}"/>
    <cellStyle name="Normal 31 2 4" xfId="819" xr:uid="{00000000-0005-0000-0000-000033030000}"/>
    <cellStyle name="Normal 31 2 40" xfId="820" xr:uid="{00000000-0005-0000-0000-000034030000}"/>
    <cellStyle name="Normal 31 2 41" xfId="821" xr:uid="{00000000-0005-0000-0000-000035030000}"/>
    <cellStyle name="Normal 31 2 42" xfId="822" xr:uid="{00000000-0005-0000-0000-000036030000}"/>
    <cellStyle name="Normal 31 2 43" xfId="823" xr:uid="{00000000-0005-0000-0000-000037030000}"/>
    <cellStyle name="Normal 31 2 44" xfId="824" xr:uid="{00000000-0005-0000-0000-000038030000}"/>
    <cellStyle name="Normal 31 2 45" xfId="825" xr:uid="{00000000-0005-0000-0000-000039030000}"/>
    <cellStyle name="Normal 31 2 46" xfId="826" xr:uid="{00000000-0005-0000-0000-00003A030000}"/>
    <cellStyle name="Normal 31 2 47" xfId="827" xr:uid="{00000000-0005-0000-0000-00003B030000}"/>
    <cellStyle name="Normal 31 2 48" xfId="828" xr:uid="{00000000-0005-0000-0000-00003C030000}"/>
    <cellStyle name="Normal 31 2 49" xfId="829" xr:uid="{00000000-0005-0000-0000-00003D030000}"/>
    <cellStyle name="Normal 31 2 5" xfId="830" xr:uid="{00000000-0005-0000-0000-00003E030000}"/>
    <cellStyle name="Normal 31 2 50" xfId="831" xr:uid="{00000000-0005-0000-0000-00003F030000}"/>
    <cellStyle name="Normal 31 2 51" xfId="832" xr:uid="{00000000-0005-0000-0000-000040030000}"/>
    <cellStyle name="Normal 31 2 52" xfId="833" xr:uid="{00000000-0005-0000-0000-000041030000}"/>
    <cellStyle name="Normal 31 2 53" xfId="834" xr:uid="{00000000-0005-0000-0000-000042030000}"/>
    <cellStyle name="Normal 31 2 54" xfId="835" xr:uid="{00000000-0005-0000-0000-000043030000}"/>
    <cellStyle name="Normal 31 2 55" xfId="836" xr:uid="{00000000-0005-0000-0000-000044030000}"/>
    <cellStyle name="Normal 31 2 56" xfId="837" xr:uid="{00000000-0005-0000-0000-000045030000}"/>
    <cellStyle name="Normal 31 2 57" xfId="838" xr:uid="{00000000-0005-0000-0000-000046030000}"/>
    <cellStyle name="Normal 31 2 58" xfId="839" xr:uid="{00000000-0005-0000-0000-000047030000}"/>
    <cellStyle name="Normal 31 2 59" xfId="840" xr:uid="{00000000-0005-0000-0000-000048030000}"/>
    <cellStyle name="Normal 31 2 6" xfId="841" xr:uid="{00000000-0005-0000-0000-000049030000}"/>
    <cellStyle name="Normal 31 2 60" xfId="842" xr:uid="{00000000-0005-0000-0000-00004A030000}"/>
    <cellStyle name="Normal 31 2 61" xfId="843" xr:uid="{00000000-0005-0000-0000-00004B030000}"/>
    <cellStyle name="Normal 31 2 62" xfId="844" xr:uid="{00000000-0005-0000-0000-00004C030000}"/>
    <cellStyle name="Normal 31 2 63" xfId="845" xr:uid="{00000000-0005-0000-0000-00004D030000}"/>
    <cellStyle name="Normal 31 2 64" xfId="846" xr:uid="{00000000-0005-0000-0000-00004E030000}"/>
    <cellStyle name="Normal 31 2 65" xfId="847" xr:uid="{00000000-0005-0000-0000-00004F030000}"/>
    <cellStyle name="Normal 31 2 66" xfId="848" xr:uid="{00000000-0005-0000-0000-000050030000}"/>
    <cellStyle name="Normal 31 2 67" xfId="849" xr:uid="{00000000-0005-0000-0000-000051030000}"/>
    <cellStyle name="Normal 31 2 7" xfId="850" xr:uid="{00000000-0005-0000-0000-000052030000}"/>
    <cellStyle name="Normal 31 2 8" xfId="851" xr:uid="{00000000-0005-0000-0000-000053030000}"/>
    <cellStyle name="Normal 31 2 9" xfId="852" xr:uid="{00000000-0005-0000-0000-000054030000}"/>
    <cellStyle name="Normal 31 20" xfId="853" xr:uid="{00000000-0005-0000-0000-000055030000}"/>
    <cellStyle name="Normal 31 21" xfId="854" xr:uid="{00000000-0005-0000-0000-000056030000}"/>
    <cellStyle name="Normal 31 22" xfId="855" xr:uid="{00000000-0005-0000-0000-000057030000}"/>
    <cellStyle name="Normal 31 23" xfId="856" xr:uid="{00000000-0005-0000-0000-000058030000}"/>
    <cellStyle name="Normal 31 24" xfId="857" xr:uid="{00000000-0005-0000-0000-000059030000}"/>
    <cellStyle name="Normal 31 25" xfId="858" xr:uid="{00000000-0005-0000-0000-00005A030000}"/>
    <cellStyle name="Normal 31 26" xfId="859" xr:uid="{00000000-0005-0000-0000-00005B030000}"/>
    <cellStyle name="Normal 31 27" xfId="860" xr:uid="{00000000-0005-0000-0000-00005C030000}"/>
    <cellStyle name="Normal 31 28" xfId="861" xr:uid="{00000000-0005-0000-0000-00005D030000}"/>
    <cellStyle name="Normal 31 29" xfId="862" xr:uid="{00000000-0005-0000-0000-00005E030000}"/>
    <cellStyle name="Normal 31 3" xfId="863" xr:uid="{00000000-0005-0000-0000-00005F030000}"/>
    <cellStyle name="Normal 31 30" xfId="864" xr:uid="{00000000-0005-0000-0000-000060030000}"/>
    <cellStyle name="Normal 31 31" xfId="865" xr:uid="{00000000-0005-0000-0000-000061030000}"/>
    <cellStyle name="Normal 31 32" xfId="866" xr:uid="{00000000-0005-0000-0000-000062030000}"/>
    <cellStyle name="Normal 31 33" xfId="867" xr:uid="{00000000-0005-0000-0000-000063030000}"/>
    <cellStyle name="Normal 31 34" xfId="868" xr:uid="{00000000-0005-0000-0000-000064030000}"/>
    <cellStyle name="Normal 31 35" xfId="869" xr:uid="{00000000-0005-0000-0000-000065030000}"/>
    <cellStyle name="Normal 31 36" xfId="870" xr:uid="{00000000-0005-0000-0000-000066030000}"/>
    <cellStyle name="Normal 31 37" xfId="871" xr:uid="{00000000-0005-0000-0000-000067030000}"/>
    <cellStyle name="Normal 31 38" xfId="872" xr:uid="{00000000-0005-0000-0000-000068030000}"/>
    <cellStyle name="Normal 31 39" xfId="873" xr:uid="{00000000-0005-0000-0000-000069030000}"/>
    <cellStyle name="Normal 31 4" xfId="874" xr:uid="{00000000-0005-0000-0000-00006A030000}"/>
    <cellStyle name="Normal 31 40" xfId="875" xr:uid="{00000000-0005-0000-0000-00006B030000}"/>
    <cellStyle name="Normal 31 41" xfId="876" xr:uid="{00000000-0005-0000-0000-00006C030000}"/>
    <cellStyle name="Normal 31 42" xfId="877" xr:uid="{00000000-0005-0000-0000-00006D030000}"/>
    <cellStyle name="Normal 31 43" xfId="878" xr:uid="{00000000-0005-0000-0000-00006E030000}"/>
    <cellStyle name="Normal 31 44" xfId="879" xr:uid="{00000000-0005-0000-0000-00006F030000}"/>
    <cellStyle name="Normal 31 45" xfId="880" xr:uid="{00000000-0005-0000-0000-000070030000}"/>
    <cellStyle name="Normal 31 46" xfId="881" xr:uid="{00000000-0005-0000-0000-000071030000}"/>
    <cellStyle name="Normal 31 47" xfId="882" xr:uid="{00000000-0005-0000-0000-000072030000}"/>
    <cellStyle name="Normal 31 48" xfId="883" xr:uid="{00000000-0005-0000-0000-000073030000}"/>
    <cellStyle name="Normal 31 49" xfId="884" xr:uid="{00000000-0005-0000-0000-000074030000}"/>
    <cellStyle name="Normal 31 5" xfId="885" xr:uid="{00000000-0005-0000-0000-000075030000}"/>
    <cellStyle name="Normal 31 50" xfId="886" xr:uid="{00000000-0005-0000-0000-000076030000}"/>
    <cellStyle name="Normal 31 51" xfId="887" xr:uid="{00000000-0005-0000-0000-000077030000}"/>
    <cellStyle name="Normal 31 52" xfId="888" xr:uid="{00000000-0005-0000-0000-000078030000}"/>
    <cellStyle name="Normal 31 53" xfId="889" xr:uid="{00000000-0005-0000-0000-000079030000}"/>
    <cellStyle name="Normal 31 54" xfId="890" xr:uid="{00000000-0005-0000-0000-00007A030000}"/>
    <cellStyle name="Normal 31 55" xfId="891" xr:uid="{00000000-0005-0000-0000-00007B030000}"/>
    <cellStyle name="Normal 31 56" xfId="892" xr:uid="{00000000-0005-0000-0000-00007C030000}"/>
    <cellStyle name="Normal 31 57" xfId="893" xr:uid="{00000000-0005-0000-0000-00007D030000}"/>
    <cellStyle name="Normal 31 58" xfId="894" xr:uid="{00000000-0005-0000-0000-00007E030000}"/>
    <cellStyle name="Normal 31 59" xfId="895" xr:uid="{00000000-0005-0000-0000-00007F030000}"/>
    <cellStyle name="Normal 31 6" xfId="896" xr:uid="{00000000-0005-0000-0000-000080030000}"/>
    <cellStyle name="Normal 31 60" xfId="897" xr:uid="{00000000-0005-0000-0000-000081030000}"/>
    <cellStyle name="Normal 31 61" xfId="898" xr:uid="{00000000-0005-0000-0000-000082030000}"/>
    <cellStyle name="Normal 31 62" xfId="899" xr:uid="{00000000-0005-0000-0000-000083030000}"/>
    <cellStyle name="Normal 31 63" xfId="900" xr:uid="{00000000-0005-0000-0000-000084030000}"/>
    <cellStyle name="Normal 31 64" xfId="901" xr:uid="{00000000-0005-0000-0000-000085030000}"/>
    <cellStyle name="Normal 31 65" xfId="902" xr:uid="{00000000-0005-0000-0000-000086030000}"/>
    <cellStyle name="Normal 31 66" xfId="903" xr:uid="{00000000-0005-0000-0000-000087030000}"/>
    <cellStyle name="Normal 31 67" xfId="904" xr:uid="{00000000-0005-0000-0000-000088030000}"/>
    <cellStyle name="Normal 31 7" xfId="905" xr:uid="{00000000-0005-0000-0000-000089030000}"/>
    <cellStyle name="Normal 31 8" xfId="906" xr:uid="{00000000-0005-0000-0000-00008A030000}"/>
    <cellStyle name="Normal 31 9" xfId="907" xr:uid="{00000000-0005-0000-0000-00008B030000}"/>
    <cellStyle name="Normal 32" xfId="908" xr:uid="{00000000-0005-0000-0000-00008C030000}"/>
    <cellStyle name="Normal 33" xfId="909" xr:uid="{00000000-0005-0000-0000-00008D030000}"/>
    <cellStyle name="Normal 33 10" xfId="910" xr:uid="{00000000-0005-0000-0000-00008E030000}"/>
    <cellStyle name="Normal 33 11" xfId="911" xr:uid="{00000000-0005-0000-0000-00008F030000}"/>
    <cellStyle name="Normal 33 12" xfId="912" xr:uid="{00000000-0005-0000-0000-000090030000}"/>
    <cellStyle name="Normal 33 13" xfId="913" xr:uid="{00000000-0005-0000-0000-000091030000}"/>
    <cellStyle name="Normal 33 14" xfId="914" xr:uid="{00000000-0005-0000-0000-000092030000}"/>
    <cellStyle name="Normal 33 15" xfId="915" xr:uid="{00000000-0005-0000-0000-000093030000}"/>
    <cellStyle name="Normal 33 16" xfId="916" xr:uid="{00000000-0005-0000-0000-000094030000}"/>
    <cellStyle name="Normal 33 17" xfId="917" xr:uid="{00000000-0005-0000-0000-000095030000}"/>
    <cellStyle name="Normal 33 18" xfId="918" xr:uid="{00000000-0005-0000-0000-000096030000}"/>
    <cellStyle name="Normal 33 19" xfId="919" xr:uid="{00000000-0005-0000-0000-000097030000}"/>
    <cellStyle name="Normal 33 2" xfId="920" xr:uid="{00000000-0005-0000-0000-000098030000}"/>
    <cellStyle name="Normal 33 20" xfId="921" xr:uid="{00000000-0005-0000-0000-000099030000}"/>
    <cellStyle name="Normal 33 21" xfId="922" xr:uid="{00000000-0005-0000-0000-00009A030000}"/>
    <cellStyle name="Normal 33 22" xfId="923" xr:uid="{00000000-0005-0000-0000-00009B030000}"/>
    <cellStyle name="Normal 33 23" xfId="924" xr:uid="{00000000-0005-0000-0000-00009C030000}"/>
    <cellStyle name="Normal 33 24" xfId="925" xr:uid="{00000000-0005-0000-0000-00009D030000}"/>
    <cellStyle name="Normal 33 25" xfId="926" xr:uid="{00000000-0005-0000-0000-00009E030000}"/>
    <cellStyle name="Normal 33 26" xfId="927" xr:uid="{00000000-0005-0000-0000-00009F030000}"/>
    <cellStyle name="Normal 33 27" xfId="928" xr:uid="{00000000-0005-0000-0000-0000A0030000}"/>
    <cellStyle name="Normal 33 28" xfId="929" xr:uid="{00000000-0005-0000-0000-0000A1030000}"/>
    <cellStyle name="Normal 33 29" xfId="930" xr:uid="{00000000-0005-0000-0000-0000A2030000}"/>
    <cellStyle name="Normal 33 3" xfId="931" xr:uid="{00000000-0005-0000-0000-0000A3030000}"/>
    <cellStyle name="Normal 33 30" xfId="932" xr:uid="{00000000-0005-0000-0000-0000A4030000}"/>
    <cellStyle name="Normal 33 31" xfId="933" xr:uid="{00000000-0005-0000-0000-0000A5030000}"/>
    <cellStyle name="Normal 33 32" xfId="934" xr:uid="{00000000-0005-0000-0000-0000A6030000}"/>
    <cellStyle name="Normal 33 33" xfId="935" xr:uid="{00000000-0005-0000-0000-0000A7030000}"/>
    <cellStyle name="Normal 33 34" xfId="936" xr:uid="{00000000-0005-0000-0000-0000A8030000}"/>
    <cellStyle name="Normal 33 35" xfId="937" xr:uid="{00000000-0005-0000-0000-0000A9030000}"/>
    <cellStyle name="Normal 33 36" xfId="938" xr:uid="{00000000-0005-0000-0000-0000AA030000}"/>
    <cellStyle name="Normal 33 37" xfId="939" xr:uid="{00000000-0005-0000-0000-0000AB030000}"/>
    <cellStyle name="Normal 33 38" xfId="940" xr:uid="{00000000-0005-0000-0000-0000AC030000}"/>
    <cellStyle name="Normal 33 39" xfId="941" xr:uid="{00000000-0005-0000-0000-0000AD030000}"/>
    <cellStyle name="Normal 33 4" xfId="942" xr:uid="{00000000-0005-0000-0000-0000AE030000}"/>
    <cellStyle name="Normal 33 40" xfId="943" xr:uid="{00000000-0005-0000-0000-0000AF030000}"/>
    <cellStyle name="Normal 33 41" xfId="944" xr:uid="{00000000-0005-0000-0000-0000B0030000}"/>
    <cellStyle name="Normal 33 42" xfId="945" xr:uid="{00000000-0005-0000-0000-0000B1030000}"/>
    <cellStyle name="Normal 33 43" xfId="946" xr:uid="{00000000-0005-0000-0000-0000B2030000}"/>
    <cellStyle name="Normal 33 44" xfId="947" xr:uid="{00000000-0005-0000-0000-0000B3030000}"/>
    <cellStyle name="Normal 33 45" xfId="948" xr:uid="{00000000-0005-0000-0000-0000B4030000}"/>
    <cellStyle name="Normal 33 46" xfId="949" xr:uid="{00000000-0005-0000-0000-0000B5030000}"/>
    <cellStyle name="Normal 33 47" xfId="950" xr:uid="{00000000-0005-0000-0000-0000B6030000}"/>
    <cellStyle name="Normal 33 48" xfId="951" xr:uid="{00000000-0005-0000-0000-0000B7030000}"/>
    <cellStyle name="Normal 33 49" xfId="952" xr:uid="{00000000-0005-0000-0000-0000B8030000}"/>
    <cellStyle name="Normal 33 5" xfId="953" xr:uid="{00000000-0005-0000-0000-0000B9030000}"/>
    <cellStyle name="Normal 33 50" xfId="954" xr:uid="{00000000-0005-0000-0000-0000BA030000}"/>
    <cellStyle name="Normal 33 51" xfId="955" xr:uid="{00000000-0005-0000-0000-0000BB030000}"/>
    <cellStyle name="Normal 33 52" xfId="956" xr:uid="{00000000-0005-0000-0000-0000BC030000}"/>
    <cellStyle name="Normal 33 53" xfId="957" xr:uid="{00000000-0005-0000-0000-0000BD030000}"/>
    <cellStyle name="Normal 33 54" xfId="958" xr:uid="{00000000-0005-0000-0000-0000BE030000}"/>
    <cellStyle name="Normal 33 55" xfId="959" xr:uid="{00000000-0005-0000-0000-0000BF030000}"/>
    <cellStyle name="Normal 33 56" xfId="960" xr:uid="{00000000-0005-0000-0000-0000C0030000}"/>
    <cellStyle name="Normal 33 57" xfId="961" xr:uid="{00000000-0005-0000-0000-0000C1030000}"/>
    <cellStyle name="Normal 33 58" xfId="962" xr:uid="{00000000-0005-0000-0000-0000C2030000}"/>
    <cellStyle name="Normal 33 59" xfId="963" xr:uid="{00000000-0005-0000-0000-0000C3030000}"/>
    <cellStyle name="Normal 33 6" xfId="964" xr:uid="{00000000-0005-0000-0000-0000C4030000}"/>
    <cellStyle name="Normal 33 60" xfId="965" xr:uid="{00000000-0005-0000-0000-0000C5030000}"/>
    <cellStyle name="Normal 33 61" xfId="966" xr:uid="{00000000-0005-0000-0000-0000C6030000}"/>
    <cellStyle name="Normal 33 62" xfId="967" xr:uid="{00000000-0005-0000-0000-0000C7030000}"/>
    <cellStyle name="Normal 33 63" xfId="968" xr:uid="{00000000-0005-0000-0000-0000C8030000}"/>
    <cellStyle name="Normal 33 64" xfId="969" xr:uid="{00000000-0005-0000-0000-0000C9030000}"/>
    <cellStyle name="Normal 33 65" xfId="970" xr:uid="{00000000-0005-0000-0000-0000CA030000}"/>
    <cellStyle name="Normal 33 66" xfId="971" xr:uid="{00000000-0005-0000-0000-0000CB030000}"/>
    <cellStyle name="Normal 33 67" xfId="972" xr:uid="{00000000-0005-0000-0000-0000CC030000}"/>
    <cellStyle name="Normal 33 7" xfId="973" xr:uid="{00000000-0005-0000-0000-0000CD030000}"/>
    <cellStyle name="Normal 33 8" xfId="974" xr:uid="{00000000-0005-0000-0000-0000CE030000}"/>
    <cellStyle name="Normal 33 9" xfId="975" xr:uid="{00000000-0005-0000-0000-0000CF030000}"/>
    <cellStyle name="Normal 34" xfId="976" xr:uid="{00000000-0005-0000-0000-0000D0030000}"/>
    <cellStyle name="Normal 34 10" xfId="977" xr:uid="{00000000-0005-0000-0000-0000D1030000}"/>
    <cellStyle name="Normal 34 11" xfId="978" xr:uid="{00000000-0005-0000-0000-0000D2030000}"/>
    <cellStyle name="Normal 34 12" xfId="979" xr:uid="{00000000-0005-0000-0000-0000D3030000}"/>
    <cellStyle name="Normal 34 13" xfId="980" xr:uid="{00000000-0005-0000-0000-0000D4030000}"/>
    <cellStyle name="Normal 34 14" xfId="981" xr:uid="{00000000-0005-0000-0000-0000D5030000}"/>
    <cellStyle name="Normal 34 15" xfId="982" xr:uid="{00000000-0005-0000-0000-0000D6030000}"/>
    <cellStyle name="Normal 34 16" xfId="983" xr:uid="{00000000-0005-0000-0000-0000D7030000}"/>
    <cellStyle name="Normal 34 17" xfId="984" xr:uid="{00000000-0005-0000-0000-0000D8030000}"/>
    <cellStyle name="Normal 34 18" xfId="985" xr:uid="{00000000-0005-0000-0000-0000D9030000}"/>
    <cellStyle name="Normal 34 19" xfId="986" xr:uid="{00000000-0005-0000-0000-0000DA030000}"/>
    <cellStyle name="Normal 34 2" xfId="987" xr:uid="{00000000-0005-0000-0000-0000DB030000}"/>
    <cellStyle name="Normal 34 20" xfId="988" xr:uid="{00000000-0005-0000-0000-0000DC030000}"/>
    <cellStyle name="Normal 34 21" xfId="989" xr:uid="{00000000-0005-0000-0000-0000DD030000}"/>
    <cellStyle name="Normal 34 22" xfId="990" xr:uid="{00000000-0005-0000-0000-0000DE030000}"/>
    <cellStyle name="Normal 34 23" xfId="991" xr:uid="{00000000-0005-0000-0000-0000DF030000}"/>
    <cellStyle name="Normal 34 24" xfId="992" xr:uid="{00000000-0005-0000-0000-0000E0030000}"/>
    <cellStyle name="Normal 34 25" xfId="993" xr:uid="{00000000-0005-0000-0000-0000E1030000}"/>
    <cellStyle name="Normal 34 26" xfId="994" xr:uid="{00000000-0005-0000-0000-0000E2030000}"/>
    <cellStyle name="Normal 34 27" xfId="995" xr:uid="{00000000-0005-0000-0000-0000E3030000}"/>
    <cellStyle name="Normal 34 28" xfId="996" xr:uid="{00000000-0005-0000-0000-0000E4030000}"/>
    <cellStyle name="Normal 34 29" xfId="997" xr:uid="{00000000-0005-0000-0000-0000E5030000}"/>
    <cellStyle name="Normal 34 3" xfId="998" xr:uid="{00000000-0005-0000-0000-0000E6030000}"/>
    <cellStyle name="Normal 34 30" xfId="999" xr:uid="{00000000-0005-0000-0000-0000E7030000}"/>
    <cellStyle name="Normal 34 31" xfId="1000" xr:uid="{00000000-0005-0000-0000-0000E8030000}"/>
    <cellStyle name="Normal 34 32" xfId="1001" xr:uid="{00000000-0005-0000-0000-0000E9030000}"/>
    <cellStyle name="Normal 34 33" xfId="1002" xr:uid="{00000000-0005-0000-0000-0000EA030000}"/>
    <cellStyle name="Normal 34 34" xfId="1003" xr:uid="{00000000-0005-0000-0000-0000EB030000}"/>
    <cellStyle name="Normal 34 35" xfId="1004" xr:uid="{00000000-0005-0000-0000-0000EC030000}"/>
    <cellStyle name="Normal 34 36" xfId="1005" xr:uid="{00000000-0005-0000-0000-0000ED030000}"/>
    <cellStyle name="Normal 34 37" xfId="1006" xr:uid="{00000000-0005-0000-0000-0000EE030000}"/>
    <cellStyle name="Normal 34 38" xfId="1007" xr:uid="{00000000-0005-0000-0000-0000EF030000}"/>
    <cellStyle name="Normal 34 39" xfId="1008" xr:uid="{00000000-0005-0000-0000-0000F0030000}"/>
    <cellStyle name="Normal 34 4" xfId="1009" xr:uid="{00000000-0005-0000-0000-0000F1030000}"/>
    <cellStyle name="Normal 34 40" xfId="1010" xr:uid="{00000000-0005-0000-0000-0000F2030000}"/>
    <cellStyle name="Normal 34 41" xfId="1011" xr:uid="{00000000-0005-0000-0000-0000F3030000}"/>
    <cellStyle name="Normal 34 42" xfId="1012" xr:uid="{00000000-0005-0000-0000-0000F4030000}"/>
    <cellStyle name="Normal 34 43" xfId="1013" xr:uid="{00000000-0005-0000-0000-0000F5030000}"/>
    <cellStyle name="Normal 34 44" xfId="1014" xr:uid="{00000000-0005-0000-0000-0000F6030000}"/>
    <cellStyle name="Normal 34 45" xfId="1015" xr:uid="{00000000-0005-0000-0000-0000F7030000}"/>
    <cellStyle name="Normal 34 46" xfId="1016" xr:uid="{00000000-0005-0000-0000-0000F8030000}"/>
    <cellStyle name="Normal 34 47" xfId="1017" xr:uid="{00000000-0005-0000-0000-0000F9030000}"/>
    <cellStyle name="Normal 34 48" xfId="1018" xr:uid="{00000000-0005-0000-0000-0000FA030000}"/>
    <cellStyle name="Normal 34 49" xfId="1019" xr:uid="{00000000-0005-0000-0000-0000FB030000}"/>
    <cellStyle name="Normal 34 5" xfId="1020" xr:uid="{00000000-0005-0000-0000-0000FC030000}"/>
    <cellStyle name="Normal 34 50" xfId="1021" xr:uid="{00000000-0005-0000-0000-0000FD030000}"/>
    <cellStyle name="Normal 34 51" xfId="1022" xr:uid="{00000000-0005-0000-0000-0000FE030000}"/>
    <cellStyle name="Normal 34 52" xfId="1023" xr:uid="{00000000-0005-0000-0000-0000FF030000}"/>
    <cellStyle name="Normal 34 53" xfId="1024" xr:uid="{00000000-0005-0000-0000-000000040000}"/>
    <cellStyle name="Normal 34 54" xfId="1025" xr:uid="{00000000-0005-0000-0000-000001040000}"/>
    <cellStyle name="Normal 34 55" xfId="1026" xr:uid="{00000000-0005-0000-0000-000002040000}"/>
    <cellStyle name="Normal 34 56" xfId="1027" xr:uid="{00000000-0005-0000-0000-000003040000}"/>
    <cellStyle name="Normal 34 57" xfId="1028" xr:uid="{00000000-0005-0000-0000-000004040000}"/>
    <cellStyle name="Normal 34 58" xfId="1029" xr:uid="{00000000-0005-0000-0000-000005040000}"/>
    <cellStyle name="Normal 34 59" xfId="1030" xr:uid="{00000000-0005-0000-0000-000006040000}"/>
    <cellStyle name="Normal 34 6" xfId="1031" xr:uid="{00000000-0005-0000-0000-000007040000}"/>
    <cellStyle name="Normal 34 60" xfId="1032" xr:uid="{00000000-0005-0000-0000-000008040000}"/>
    <cellStyle name="Normal 34 61" xfId="1033" xr:uid="{00000000-0005-0000-0000-000009040000}"/>
    <cellStyle name="Normal 34 62" xfId="1034" xr:uid="{00000000-0005-0000-0000-00000A040000}"/>
    <cellStyle name="Normal 34 63" xfId="1035" xr:uid="{00000000-0005-0000-0000-00000B040000}"/>
    <cellStyle name="Normal 34 64" xfId="1036" xr:uid="{00000000-0005-0000-0000-00000C040000}"/>
    <cellStyle name="Normal 34 65" xfId="1037" xr:uid="{00000000-0005-0000-0000-00000D040000}"/>
    <cellStyle name="Normal 34 66" xfId="1038" xr:uid="{00000000-0005-0000-0000-00000E040000}"/>
    <cellStyle name="Normal 34 7" xfId="1039" xr:uid="{00000000-0005-0000-0000-00000F040000}"/>
    <cellStyle name="Normal 34 8" xfId="1040" xr:uid="{00000000-0005-0000-0000-000010040000}"/>
    <cellStyle name="Normal 34 9" xfId="1041" xr:uid="{00000000-0005-0000-0000-000011040000}"/>
    <cellStyle name="Normal 35" xfId="1042" xr:uid="{00000000-0005-0000-0000-000012040000}"/>
    <cellStyle name="Normal 35 10" xfId="1043" xr:uid="{00000000-0005-0000-0000-000013040000}"/>
    <cellStyle name="Normal 35 11" xfId="1044" xr:uid="{00000000-0005-0000-0000-000014040000}"/>
    <cellStyle name="Normal 35 12" xfId="1045" xr:uid="{00000000-0005-0000-0000-000015040000}"/>
    <cellStyle name="Normal 35 13" xfId="1046" xr:uid="{00000000-0005-0000-0000-000016040000}"/>
    <cellStyle name="Normal 35 14" xfId="1047" xr:uid="{00000000-0005-0000-0000-000017040000}"/>
    <cellStyle name="Normal 35 15" xfId="1048" xr:uid="{00000000-0005-0000-0000-000018040000}"/>
    <cellStyle name="Normal 35 16" xfId="1049" xr:uid="{00000000-0005-0000-0000-000019040000}"/>
    <cellStyle name="Normal 35 17" xfId="1050" xr:uid="{00000000-0005-0000-0000-00001A040000}"/>
    <cellStyle name="Normal 35 18" xfId="1051" xr:uid="{00000000-0005-0000-0000-00001B040000}"/>
    <cellStyle name="Normal 35 19" xfId="1052" xr:uid="{00000000-0005-0000-0000-00001C040000}"/>
    <cellStyle name="Normal 35 2" xfId="1053" xr:uid="{00000000-0005-0000-0000-00001D040000}"/>
    <cellStyle name="Normal 35 20" xfId="1054" xr:uid="{00000000-0005-0000-0000-00001E040000}"/>
    <cellStyle name="Normal 35 21" xfId="1055" xr:uid="{00000000-0005-0000-0000-00001F040000}"/>
    <cellStyle name="Normal 35 22" xfId="1056" xr:uid="{00000000-0005-0000-0000-000020040000}"/>
    <cellStyle name="Normal 35 23" xfId="1057" xr:uid="{00000000-0005-0000-0000-000021040000}"/>
    <cellStyle name="Normal 35 24" xfId="1058" xr:uid="{00000000-0005-0000-0000-000022040000}"/>
    <cellStyle name="Normal 35 25" xfId="1059" xr:uid="{00000000-0005-0000-0000-000023040000}"/>
    <cellStyle name="Normal 35 26" xfId="1060" xr:uid="{00000000-0005-0000-0000-000024040000}"/>
    <cellStyle name="Normal 35 27" xfId="1061" xr:uid="{00000000-0005-0000-0000-000025040000}"/>
    <cellStyle name="Normal 35 28" xfId="1062" xr:uid="{00000000-0005-0000-0000-000026040000}"/>
    <cellStyle name="Normal 35 29" xfId="1063" xr:uid="{00000000-0005-0000-0000-000027040000}"/>
    <cellStyle name="Normal 35 3" xfId="1064" xr:uid="{00000000-0005-0000-0000-000028040000}"/>
    <cellStyle name="Normal 35 30" xfId="1065" xr:uid="{00000000-0005-0000-0000-000029040000}"/>
    <cellStyle name="Normal 35 31" xfId="1066" xr:uid="{00000000-0005-0000-0000-00002A040000}"/>
    <cellStyle name="Normal 35 32" xfId="1067" xr:uid="{00000000-0005-0000-0000-00002B040000}"/>
    <cellStyle name="Normal 35 33" xfId="1068" xr:uid="{00000000-0005-0000-0000-00002C040000}"/>
    <cellStyle name="Normal 35 34" xfId="1069" xr:uid="{00000000-0005-0000-0000-00002D040000}"/>
    <cellStyle name="Normal 35 35" xfId="1070" xr:uid="{00000000-0005-0000-0000-00002E040000}"/>
    <cellStyle name="Normal 35 36" xfId="1071" xr:uid="{00000000-0005-0000-0000-00002F040000}"/>
    <cellStyle name="Normal 35 37" xfId="1072" xr:uid="{00000000-0005-0000-0000-000030040000}"/>
    <cellStyle name="Normal 35 38" xfId="1073" xr:uid="{00000000-0005-0000-0000-000031040000}"/>
    <cellStyle name="Normal 35 39" xfId="1074" xr:uid="{00000000-0005-0000-0000-000032040000}"/>
    <cellStyle name="Normal 35 4" xfId="1075" xr:uid="{00000000-0005-0000-0000-000033040000}"/>
    <cellStyle name="Normal 35 40" xfId="1076" xr:uid="{00000000-0005-0000-0000-000034040000}"/>
    <cellStyle name="Normal 35 41" xfId="1077" xr:uid="{00000000-0005-0000-0000-000035040000}"/>
    <cellStyle name="Normal 35 42" xfId="1078" xr:uid="{00000000-0005-0000-0000-000036040000}"/>
    <cellStyle name="Normal 35 43" xfId="1079" xr:uid="{00000000-0005-0000-0000-000037040000}"/>
    <cellStyle name="Normal 35 44" xfId="1080" xr:uid="{00000000-0005-0000-0000-000038040000}"/>
    <cellStyle name="Normal 35 45" xfId="1081" xr:uid="{00000000-0005-0000-0000-000039040000}"/>
    <cellStyle name="Normal 35 46" xfId="1082" xr:uid="{00000000-0005-0000-0000-00003A040000}"/>
    <cellStyle name="Normal 35 47" xfId="1083" xr:uid="{00000000-0005-0000-0000-00003B040000}"/>
    <cellStyle name="Normal 35 48" xfId="1084" xr:uid="{00000000-0005-0000-0000-00003C040000}"/>
    <cellStyle name="Normal 35 49" xfId="1085" xr:uid="{00000000-0005-0000-0000-00003D040000}"/>
    <cellStyle name="Normal 35 5" xfId="1086" xr:uid="{00000000-0005-0000-0000-00003E040000}"/>
    <cellStyle name="Normal 35 50" xfId="1087" xr:uid="{00000000-0005-0000-0000-00003F040000}"/>
    <cellStyle name="Normal 35 51" xfId="1088" xr:uid="{00000000-0005-0000-0000-000040040000}"/>
    <cellStyle name="Normal 35 52" xfId="1089" xr:uid="{00000000-0005-0000-0000-000041040000}"/>
    <cellStyle name="Normal 35 53" xfId="1090" xr:uid="{00000000-0005-0000-0000-000042040000}"/>
    <cellStyle name="Normal 35 54" xfId="1091" xr:uid="{00000000-0005-0000-0000-000043040000}"/>
    <cellStyle name="Normal 35 55" xfId="1092" xr:uid="{00000000-0005-0000-0000-000044040000}"/>
    <cellStyle name="Normal 35 56" xfId="1093" xr:uid="{00000000-0005-0000-0000-000045040000}"/>
    <cellStyle name="Normal 35 57" xfId="1094" xr:uid="{00000000-0005-0000-0000-000046040000}"/>
    <cellStyle name="Normal 35 58" xfId="1095" xr:uid="{00000000-0005-0000-0000-000047040000}"/>
    <cellStyle name="Normal 35 59" xfId="1096" xr:uid="{00000000-0005-0000-0000-000048040000}"/>
    <cellStyle name="Normal 35 6" xfId="1097" xr:uid="{00000000-0005-0000-0000-000049040000}"/>
    <cellStyle name="Normal 35 60" xfId="1098" xr:uid="{00000000-0005-0000-0000-00004A040000}"/>
    <cellStyle name="Normal 35 61" xfId="1099" xr:uid="{00000000-0005-0000-0000-00004B040000}"/>
    <cellStyle name="Normal 35 62" xfId="1100" xr:uid="{00000000-0005-0000-0000-00004C040000}"/>
    <cellStyle name="Normal 35 63" xfId="1101" xr:uid="{00000000-0005-0000-0000-00004D040000}"/>
    <cellStyle name="Normal 35 64" xfId="1102" xr:uid="{00000000-0005-0000-0000-00004E040000}"/>
    <cellStyle name="Normal 35 65" xfId="1103" xr:uid="{00000000-0005-0000-0000-00004F040000}"/>
    <cellStyle name="Normal 35 66" xfId="1104" xr:uid="{00000000-0005-0000-0000-000050040000}"/>
    <cellStyle name="Normal 35 67" xfId="1105" xr:uid="{00000000-0005-0000-0000-000051040000}"/>
    <cellStyle name="Normal 35 7" xfId="1106" xr:uid="{00000000-0005-0000-0000-000052040000}"/>
    <cellStyle name="Normal 35 8" xfId="1107" xr:uid="{00000000-0005-0000-0000-000053040000}"/>
    <cellStyle name="Normal 35 9" xfId="1108" xr:uid="{00000000-0005-0000-0000-000054040000}"/>
    <cellStyle name="Normal 37" xfId="1109" xr:uid="{00000000-0005-0000-0000-000055040000}"/>
    <cellStyle name="Normal 37 10" xfId="1110" xr:uid="{00000000-0005-0000-0000-000056040000}"/>
    <cellStyle name="Normal 37 11" xfId="1111" xr:uid="{00000000-0005-0000-0000-000057040000}"/>
    <cellStyle name="Normal 37 12" xfId="1112" xr:uid="{00000000-0005-0000-0000-000058040000}"/>
    <cellStyle name="Normal 37 13" xfId="1113" xr:uid="{00000000-0005-0000-0000-000059040000}"/>
    <cellStyle name="Normal 37 14" xfId="1114" xr:uid="{00000000-0005-0000-0000-00005A040000}"/>
    <cellStyle name="Normal 37 15" xfId="1115" xr:uid="{00000000-0005-0000-0000-00005B040000}"/>
    <cellStyle name="Normal 37 16" xfId="1116" xr:uid="{00000000-0005-0000-0000-00005C040000}"/>
    <cellStyle name="Normal 37 17" xfId="1117" xr:uid="{00000000-0005-0000-0000-00005D040000}"/>
    <cellStyle name="Normal 37 18" xfId="1118" xr:uid="{00000000-0005-0000-0000-00005E040000}"/>
    <cellStyle name="Normal 37 19" xfId="1119" xr:uid="{00000000-0005-0000-0000-00005F040000}"/>
    <cellStyle name="Normal 37 2" xfId="1120" xr:uid="{00000000-0005-0000-0000-000060040000}"/>
    <cellStyle name="Normal 37 20" xfId="1121" xr:uid="{00000000-0005-0000-0000-000061040000}"/>
    <cellStyle name="Normal 37 21" xfId="1122" xr:uid="{00000000-0005-0000-0000-000062040000}"/>
    <cellStyle name="Normal 37 22" xfId="1123" xr:uid="{00000000-0005-0000-0000-000063040000}"/>
    <cellStyle name="Normal 37 23" xfId="1124" xr:uid="{00000000-0005-0000-0000-000064040000}"/>
    <cellStyle name="Normal 37 24" xfId="1125" xr:uid="{00000000-0005-0000-0000-000065040000}"/>
    <cellStyle name="Normal 37 25" xfId="1126" xr:uid="{00000000-0005-0000-0000-000066040000}"/>
    <cellStyle name="Normal 37 26" xfId="1127" xr:uid="{00000000-0005-0000-0000-000067040000}"/>
    <cellStyle name="Normal 37 27" xfId="1128" xr:uid="{00000000-0005-0000-0000-000068040000}"/>
    <cellStyle name="Normal 37 28" xfId="1129" xr:uid="{00000000-0005-0000-0000-000069040000}"/>
    <cellStyle name="Normal 37 29" xfId="1130" xr:uid="{00000000-0005-0000-0000-00006A040000}"/>
    <cellStyle name="Normal 37 3" xfId="1131" xr:uid="{00000000-0005-0000-0000-00006B040000}"/>
    <cellStyle name="Normal 37 30" xfId="1132" xr:uid="{00000000-0005-0000-0000-00006C040000}"/>
    <cellStyle name="Normal 37 31" xfId="1133" xr:uid="{00000000-0005-0000-0000-00006D040000}"/>
    <cellStyle name="Normal 37 32" xfId="1134" xr:uid="{00000000-0005-0000-0000-00006E040000}"/>
    <cellStyle name="Normal 37 33" xfId="1135" xr:uid="{00000000-0005-0000-0000-00006F040000}"/>
    <cellStyle name="Normal 37 34" xfId="1136" xr:uid="{00000000-0005-0000-0000-000070040000}"/>
    <cellStyle name="Normal 37 35" xfId="1137" xr:uid="{00000000-0005-0000-0000-000071040000}"/>
    <cellStyle name="Normal 37 36" xfId="1138" xr:uid="{00000000-0005-0000-0000-000072040000}"/>
    <cellStyle name="Normal 37 37" xfId="1139" xr:uid="{00000000-0005-0000-0000-000073040000}"/>
    <cellStyle name="Normal 37 38" xfId="1140" xr:uid="{00000000-0005-0000-0000-000074040000}"/>
    <cellStyle name="Normal 37 39" xfId="1141" xr:uid="{00000000-0005-0000-0000-000075040000}"/>
    <cellStyle name="Normal 37 4" xfId="1142" xr:uid="{00000000-0005-0000-0000-000076040000}"/>
    <cellStyle name="Normal 37 40" xfId="1143" xr:uid="{00000000-0005-0000-0000-000077040000}"/>
    <cellStyle name="Normal 37 41" xfId="1144" xr:uid="{00000000-0005-0000-0000-000078040000}"/>
    <cellStyle name="Normal 37 42" xfId="1145" xr:uid="{00000000-0005-0000-0000-000079040000}"/>
    <cellStyle name="Normal 37 43" xfId="1146" xr:uid="{00000000-0005-0000-0000-00007A040000}"/>
    <cellStyle name="Normal 37 44" xfId="1147" xr:uid="{00000000-0005-0000-0000-00007B040000}"/>
    <cellStyle name="Normal 37 45" xfId="1148" xr:uid="{00000000-0005-0000-0000-00007C040000}"/>
    <cellStyle name="Normal 37 46" xfId="1149" xr:uid="{00000000-0005-0000-0000-00007D040000}"/>
    <cellStyle name="Normal 37 47" xfId="1150" xr:uid="{00000000-0005-0000-0000-00007E040000}"/>
    <cellStyle name="Normal 37 48" xfId="1151" xr:uid="{00000000-0005-0000-0000-00007F040000}"/>
    <cellStyle name="Normal 37 49" xfId="1152" xr:uid="{00000000-0005-0000-0000-000080040000}"/>
    <cellStyle name="Normal 37 5" xfId="1153" xr:uid="{00000000-0005-0000-0000-000081040000}"/>
    <cellStyle name="Normal 37 50" xfId="1154" xr:uid="{00000000-0005-0000-0000-000082040000}"/>
    <cellStyle name="Normal 37 51" xfId="1155" xr:uid="{00000000-0005-0000-0000-000083040000}"/>
    <cellStyle name="Normal 37 52" xfId="1156" xr:uid="{00000000-0005-0000-0000-000084040000}"/>
    <cellStyle name="Normal 37 53" xfId="1157" xr:uid="{00000000-0005-0000-0000-000085040000}"/>
    <cellStyle name="Normal 37 54" xfId="1158" xr:uid="{00000000-0005-0000-0000-000086040000}"/>
    <cellStyle name="Normal 37 55" xfId="1159" xr:uid="{00000000-0005-0000-0000-000087040000}"/>
    <cellStyle name="Normal 37 56" xfId="1160" xr:uid="{00000000-0005-0000-0000-000088040000}"/>
    <cellStyle name="Normal 37 57" xfId="1161" xr:uid="{00000000-0005-0000-0000-000089040000}"/>
    <cellStyle name="Normal 37 58" xfId="1162" xr:uid="{00000000-0005-0000-0000-00008A040000}"/>
    <cellStyle name="Normal 37 59" xfId="1163" xr:uid="{00000000-0005-0000-0000-00008B040000}"/>
    <cellStyle name="Normal 37 6" xfId="1164" xr:uid="{00000000-0005-0000-0000-00008C040000}"/>
    <cellStyle name="Normal 37 60" xfId="1165" xr:uid="{00000000-0005-0000-0000-00008D040000}"/>
    <cellStyle name="Normal 37 61" xfId="1166" xr:uid="{00000000-0005-0000-0000-00008E040000}"/>
    <cellStyle name="Normal 37 62" xfId="1167" xr:uid="{00000000-0005-0000-0000-00008F040000}"/>
    <cellStyle name="Normal 37 63" xfId="1168" xr:uid="{00000000-0005-0000-0000-000090040000}"/>
    <cellStyle name="Normal 37 64" xfId="1169" xr:uid="{00000000-0005-0000-0000-000091040000}"/>
    <cellStyle name="Normal 37 65" xfId="1170" xr:uid="{00000000-0005-0000-0000-000092040000}"/>
    <cellStyle name="Normal 37 66" xfId="1171" xr:uid="{00000000-0005-0000-0000-000093040000}"/>
    <cellStyle name="Normal 37 67" xfId="1172" xr:uid="{00000000-0005-0000-0000-000094040000}"/>
    <cellStyle name="Normal 37 7" xfId="1173" xr:uid="{00000000-0005-0000-0000-000095040000}"/>
    <cellStyle name="Normal 37 8" xfId="1174" xr:uid="{00000000-0005-0000-0000-000096040000}"/>
    <cellStyle name="Normal 37 9" xfId="1175" xr:uid="{00000000-0005-0000-0000-000097040000}"/>
    <cellStyle name="Normal 38" xfId="1176" xr:uid="{00000000-0005-0000-0000-000098040000}"/>
    <cellStyle name="Normal 38 10" xfId="1177" xr:uid="{00000000-0005-0000-0000-000099040000}"/>
    <cellStyle name="Normal 38 11" xfId="1178" xr:uid="{00000000-0005-0000-0000-00009A040000}"/>
    <cellStyle name="Normal 38 12" xfId="1179" xr:uid="{00000000-0005-0000-0000-00009B040000}"/>
    <cellStyle name="Normal 38 13" xfId="1180" xr:uid="{00000000-0005-0000-0000-00009C040000}"/>
    <cellStyle name="Normal 38 14" xfId="1181" xr:uid="{00000000-0005-0000-0000-00009D040000}"/>
    <cellStyle name="Normal 38 15" xfId="1182" xr:uid="{00000000-0005-0000-0000-00009E040000}"/>
    <cellStyle name="Normal 38 16" xfId="1183" xr:uid="{00000000-0005-0000-0000-00009F040000}"/>
    <cellStyle name="Normal 38 17" xfId="1184" xr:uid="{00000000-0005-0000-0000-0000A0040000}"/>
    <cellStyle name="Normal 38 18" xfId="1185" xr:uid="{00000000-0005-0000-0000-0000A1040000}"/>
    <cellStyle name="Normal 38 19" xfId="1186" xr:uid="{00000000-0005-0000-0000-0000A2040000}"/>
    <cellStyle name="Normal 38 2" xfId="1187" xr:uid="{00000000-0005-0000-0000-0000A3040000}"/>
    <cellStyle name="Normal 38 20" xfId="1188" xr:uid="{00000000-0005-0000-0000-0000A4040000}"/>
    <cellStyle name="Normal 38 21" xfId="1189" xr:uid="{00000000-0005-0000-0000-0000A5040000}"/>
    <cellStyle name="Normal 38 22" xfId="1190" xr:uid="{00000000-0005-0000-0000-0000A6040000}"/>
    <cellStyle name="Normal 38 23" xfId="1191" xr:uid="{00000000-0005-0000-0000-0000A7040000}"/>
    <cellStyle name="Normal 38 24" xfId="1192" xr:uid="{00000000-0005-0000-0000-0000A8040000}"/>
    <cellStyle name="Normal 38 25" xfId="1193" xr:uid="{00000000-0005-0000-0000-0000A9040000}"/>
    <cellStyle name="Normal 38 26" xfId="1194" xr:uid="{00000000-0005-0000-0000-0000AA040000}"/>
    <cellStyle name="Normal 38 27" xfId="1195" xr:uid="{00000000-0005-0000-0000-0000AB040000}"/>
    <cellStyle name="Normal 38 28" xfId="1196" xr:uid="{00000000-0005-0000-0000-0000AC040000}"/>
    <cellStyle name="Normal 38 3" xfId="1197" xr:uid="{00000000-0005-0000-0000-0000AD040000}"/>
    <cellStyle name="Normal 38 4" xfId="1198" xr:uid="{00000000-0005-0000-0000-0000AE040000}"/>
    <cellStyle name="Normal 38 5" xfId="1199" xr:uid="{00000000-0005-0000-0000-0000AF040000}"/>
    <cellStyle name="Normal 38 6" xfId="1200" xr:uid="{00000000-0005-0000-0000-0000B0040000}"/>
    <cellStyle name="Normal 38 7" xfId="1201" xr:uid="{00000000-0005-0000-0000-0000B1040000}"/>
    <cellStyle name="Normal 38 8" xfId="1202" xr:uid="{00000000-0005-0000-0000-0000B2040000}"/>
    <cellStyle name="Normal 38 9" xfId="1203" xr:uid="{00000000-0005-0000-0000-0000B3040000}"/>
    <cellStyle name="Normal 39" xfId="1204" xr:uid="{00000000-0005-0000-0000-0000B4040000}"/>
    <cellStyle name="Normal 39 10" xfId="1205" xr:uid="{00000000-0005-0000-0000-0000B5040000}"/>
    <cellStyle name="Normal 39 11" xfId="1206" xr:uid="{00000000-0005-0000-0000-0000B6040000}"/>
    <cellStyle name="Normal 39 12" xfId="1207" xr:uid="{00000000-0005-0000-0000-0000B7040000}"/>
    <cellStyle name="Normal 39 13" xfId="1208" xr:uid="{00000000-0005-0000-0000-0000B8040000}"/>
    <cellStyle name="Normal 39 14" xfId="1209" xr:uid="{00000000-0005-0000-0000-0000B9040000}"/>
    <cellStyle name="Normal 39 15" xfId="1210" xr:uid="{00000000-0005-0000-0000-0000BA040000}"/>
    <cellStyle name="Normal 39 16" xfId="1211" xr:uid="{00000000-0005-0000-0000-0000BB040000}"/>
    <cellStyle name="Normal 39 17" xfId="1212" xr:uid="{00000000-0005-0000-0000-0000BC040000}"/>
    <cellStyle name="Normal 39 18" xfId="1213" xr:uid="{00000000-0005-0000-0000-0000BD040000}"/>
    <cellStyle name="Normal 39 19" xfId="1214" xr:uid="{00000000-0005-0000-0000-0000BE040000}"/>
    <cellStyle name="Normal 39 2" xfId="1215" xr:uid="{00000000-0005-0000-0000-0000BF040000}"/>
    <cellStyle name="Normal 39 20" xfId="1216" xr:uid="{00000000-0005-0000-0000-0000C0040000}"/>
    <cellStyle name="Normal 39 21" xfId="1217" xr:uid="{00000000-0005-0000-0000-0000C1040000}"/>
    <cellStyle name="Normal 39 22" xfId="1218" xr:uid="{00000000-0005-0000-0000-0000C2040000}"/>
    <cellStyle name="Normal 39 23" xfId="1219" xr:uid="{00000000-0005-0000-0000-0000C3040000}"/>
    <cellStyle name="Normal 39 24" xfId="1220" xr:uid="{00000000-0005-0000-0000-0000C4040000}"/>
    <cellStyle name="Normal 39 25" xfId="1221" xr:uid="{00000000-0005-0000-0000-0000C5040000}"/>
    <cellStyle name="Normal 39 26" xfId="1222" xr:uid="{00000000-0005-0000-0000-0000C6040000}"/>
    <cellStyle name="Normal 39 27" xfId="1223" xr:uid="{00000000-0005-0000-0000-0000C7040000}"/>
    <cellStyle name="Normal 39 28" xfId="1224" xr:uid="{00000000-0005-0000-0000-0000C8040000}"/>
    <cellStyle name="Normal 39 29" xfId="1225" xr:uid="{00000000-0005-0000-0000-0000C9040000}"/>
    <cellStyle name="Normal 39 3" xfId="1226" xr:uid="{00000000-0005-0000-0000-0000CA040000}"/>
    <cellStyle name="Normal 39 30" xfId="1227" xr:uid="{00000000-0005-0000-0000-0000CB040000}"/>
    <cellStyle name="Normal 39 31" xfId="1228" xr:uid="{00000000-0005-0000-0000-0000CC040000}"/>
    <cellStyle name="Normal 39 32" xfId="1229" xr:uid="{00000000-0005-0000-0000-0000CD040000}"/>
    <cellStyle name="Normal 39 33" xfId="1230" xr:uid="{00000000-0005-0000-0000-0000CE040000}"/>
    <cellStyle name="Normal 39 34" xfId="1231" xr:uid="{00000000-0005-0000-0000-0000CF040000}"/>
    <cellStyle name="Normal 39 35" xfId="1232" xr:uid="{00000000-0005-0000-0000-0000D0040000}"/>
    <cellStyle name="Normal 39 36" xfId="1233" xr:uid="{00000000-0005-0000-0000-0000D1040000}"/>
    <cellStyle name="Normal 39 37" xfId="1234" xr:uid="{00000000-0005-0000-0000-0000D2040000}"/>
    <cellStyle name="Normal 39 38" xfId="1235" xr:uid="{00000000-0005-0000-0000-0000D3040000}"/>
    <cellStyle name="Normal 39 39" xfId="1236" xr:uid="{00000000-0005-0000-0000-0000D4040000}"/>
    <cellStyle name="Normal 39 4" xfId="1237" xr:uid="{00000000-0005-0000-0000-0000D5040000}"/>
    <cellStyle name="Normal 39 40" xfId="1238" xr:uid="{00000000-0005-0000-0000-0000D6040000}"/>
    <cellStyle name="Normal 39 41" xfId="1239" xr:uid="{00000000-0005-0000-0000-0000D7040000}"/>
    <cellStyle name="Normal 39 42" xfId="1240" xr:uid="{00000000-0005-0000-0000-0000D8040000}"/>
    <cellStyle name="Normal 39 43" xfId="1241" xr:uid="{00000000-0005-0000-0000-0000D9040000}"/>
    <cellStyle name="Normal 39 44" xfId="1242" xr:uid="{00000000-0005-0000-0000-0000DA040000}"/>
    <cellStyle name="Normal 39 45" xfId="1243" xr:uid="{00000000-0005-0000-0000-0000DB040000}"/>
    <cellStyle name="Normal 39 46" xfId="1244" xr:uid="{00000000-0005-0000-0000-0000DC040000}"/>
    <cellStyle name="Normal 39 47" xfId="1245" xr:uid="{00000000-0005-0000-0000-0000DD040000}"/>
    <cellStyle name="Normal 39 48" xfId="1246" xr:uid="{00000000-0005-0000-0000-0000DE040000}"/>
    <cellStyle name="Normal 39 49" xfId="1247" xr:uid="{00000000-0005-0000-0000-0000DF040000}"/>
    <cellStyle name="Normal 39 5" xfId="1248" xr:uid="{00000000-0005-0000-0000-0000E0040000}"/>
    <cellStyle name="Normal 39 50" xfId="1249" xr:uid="{00000000-0005-0000-0000-0000E1040000}"/>
    <cellStyle name="Normal 39 51" xfId="1250" xr:uid="{00000000-0005-0000-0000-0000E2040000}"/>
    <cellStyle name="Normal 39 52" xfId="1251" xr:uid="{00000000-0005-0000-0000-0000E3040000}"/>
    <cellStyle name="Normal 39 53" xfId="1252" xr:uid="{00000000-0005-0000-0000-0000E4040000}"/>
    <cellStyle name="Normal 39 54" xfId="1253" xr:uid="{00000000-0005-0000-0000-0000E5040000}"/>
    <cellStyle name="Normal 39 55" xfId="1254" xr:uid="{00000000-0005-0000-0000-0000E6040000}"/>
    <cellStyle name="Normal 39 56" xfId="1255" xr:uid="{00000000-0005-0000-0000-0000E7040000}"/>
    <cellStyle name="Normal 39 57" xfId="1256" xr:uid="{00000000-0005-0000-0000-0000E8040000}"/>
    <cellStyle name="Normal 39 58" xfId="1257" xr:uid="{00000000-0005-0000-0000-0000E9040000}"/>
    <cellStyle name="Normal 39 59" xfId="1258" xr:uid="{00000000-0005-0000-0000-0000EA040000}"/>
    <cellStyle name="Normal 39 6" xfId="1259" xr:uid="{00000000-0005-0000-0000-0000EB040000}"/>
    <cellStyle name="Normal 39 60" xfId="1260" xr:uid="{00000000-0005-0000-0000-0000EC040000}"/>
    <cellStyle name="Normal 39 61" xfId="1261" xr:uid="{00000000-0005-0000-0000-0000ED040000}"/>
    <cellStyle name="Normal 39 62" xfId="1262" xr:uid="{00000000-0005-0000-0000-0000EE040000}"/>
    <cellStyle name="Normal 39 63" xfId="1263" xr:uid="{00000000-0005-0000-0000-0000EF040000}"/>
    <cellStyle name="Normal 39 64" xfId="1264" xr:uid="{00000000-0005-0000-0000-0000F0040000}"/>
    <cellStyle name="Normal 39 65" xfId="1265" xr:uid="{00000000-0005-0000-0000-0000F1040000}"/>
    <cellStyle name="Normal 39 66" xfId="1266" xr:uid="{00000000-0005-0000-0000-0000F2040000}"/>
    <cellStyle name="Normal 39 67" xfId="1267" xr:uid="{00000000-0005-0000-0000-0000F3040000}"/>
    <cellStyle name="Normal 39 7" xfId="1268" xr:uid="{00000000-0005-0000-0000-0000F4040000}"/>
    <cellStyle name="Normal 39 8" xfId="1269" xr:uid="{00000000-0005-0000-0000-0000F5040000}"/>
    <cellStyle name="Normal 39 9" xfId="1270" xr:uid="{00000000-0005-0000-0000-0000F6040000}"/>
    <cellStyle name="Normal 4" xfId="1271" xr:uid="{00000000-0005-0000-0000-0000F7040000}"/>
    <cellStyle name="Normal 41" xfId="1272" xr:uid="{00000000-0005-0000-0000-0000F8040000}"/>
    <cellStyle name="Normal 41 10" xfId="1273" xr:uid="{00000000-0005-0000-0000-0000F9040000}"/>
    <cellStyle name="Normal 41 11" xfId="1274" xr:uid="{00000000-0005-0000-0000-0000FA040000}"/>
    <cellStyle name="Normal 41 12" xfId="1275" xr:uid="{00000000-0005-0000-0000-0000FB040000}"/>
    <cellStyle name="Normal 41 13" xfId="1276" xr:uid="{00000000-0005-0000-0000-0000FC040000}"/>
    <cellStyle name="Normal 41 14" xfId="1277" xr:uid="{00000000-0005-0000-0000-0000FD040000}"/>
    <cellStyle name="Normal 41 15" xfId="1278" xr:uid="{00000000-0005-0000-0000-0000FE040000}"/>
    <cellStyle name="Normal 41 16" xfId="1279" xr:uid="{00000000-0005-0000-0000-0000FF040000}"/>
    <cellStyle name="Normal 41 17" xfId="1280" xr:uid="{00000000-0005-0000-0000-000000050000}"/>
    <cellStyle name="Normal 41 18" xfId="1281" xr:uid="{00000000-0005-0000-0000-000001050000}"/>
    <cellStyle name="Normal 41 19" xfId="1282" xr:uid="{00000000-0005-0000-0000-000002050000}"/>
    <cellStyle name="Normal 41 2" xfId="1283" xr:uid="{00000000-0005-0000-0000-000003050000}"/>
    <cellStyle name="Normal 41 20" xfId="1284" xr:uid="{00000000-0005-0000-0000-000004050000}"/>
    <cellStyle name="Normal 41 21" xfId="1285" xr:uid="{00000000-0005-0000-0000-000005050000}"/>
    <cellStyle name="Normal 41 22" xfId="1286" xr:uid="{00000000-0005-0000-0000-000006050000}"/>
    <cellStyle name="Normal 41 23" xfId="1287" xr:uid="{00000000-0005-0000-0000-000007050000}"/>
    <cellStyle name="Normal 41 24" xfId="1288" xr:uid="{00000000-0005-0000-0000-000008050000}"/>
    <cellStyle name="Normal 41 25" xfId="1289" xr:uid="{00000000-0005-0000-0000-000009050000}"/>
    <cellStyle name="Normal 41 26" xfId="1290" xr:uid="{00000000-0005-0000-0000-00000A050000}"/>
    <cellStyle name="Normal 41 27" xfId="1291" xr:uid="{00000000-0005-0000-0000-00000B050000}"/>
    <cellStyle name="Normal 41 28" xfId="1292" xr:uid="{00000000-0005-0000-0000-00000C050000}"/>
    <cellStyle name="Normal 41 29" xfId="1293" xr:uid="{00000000-0005-0000-0000-00000D050000}"/>
    <cellStyle name="Normal 41 3" xfId="1294" xr:uid="{00000000-0005-0000-0000-00000E050000}"/>
    <cellStyle name="Normal 41 30" xfId="1295" xr:uid="{00000000-0005-0000-0000-00000F050000}"/>
    <cellStyle name="Normal 41 31" xfId="1296" xr:uid="{00000000-0005-0000-0000-000010050000}"/>
    <cellStyle name="Normal 41 32" xfId="1297" xr:uid="{00000000-0005-0000-0000-000011050000}"/>
    <cellStyle name="Normal 41 33" xfId="1298" xr:uid="{00000000-0005-0000-0000-000012050000}"/>
    <cellStyle name="Normal 41 34" xfId="1299" xr:uid="{00000000-0005-0000-0000-000013050000}"/>
    <cellStyle name="Normal 41 35" xfId="1300" xr:uid="{00000000-0005-0000-0000-000014050000}"/>
    <cellStyle name="Normal 41 36" xfId="1301" xr:uid="{00000000-0005-0000-0000-000015050000}"/>
    <cellStyle name="Normal 41 37" xfId="1302" xr:uid="{00000000-0005-0000-0000-000016050000}"/>
    <cellStyle name="Normal 41 38" xfId="1303" xr:uid="{00000000-0005-0000-0000-000017050000}"/>
    <cellStyle name="Normal 41 39" xfId="1304" xr:uid="{00000000-0005-0000-0000-000018050000}"/>
    <cellStyle name="Normal 41 4" xfId="1305" xr:uid="{00000000-0005-0000-0000-000019050000}"/>
    <cellStyle name="Normal 41 40" xfId="1306" xr:uid="{00000000-0005-0000-0000-00001A050000}"/>
    <cellStyle name="Normal 41 41" xfId="1307" xr:uid="{00000000-0005-0000-0000-00001B050000}"/>
    <cellStyle name="Normal 41 42" xfId="1308" xr:uid="{00000000-0005-0000-0000-00001C050000}"/>
    <cellStyle name="Normal 41 43" xfId="1309" xr:uid="{00000000-0005-0000-0000-00001D050000}"/>
    <cellStyle name="Normal 41 44" xfId="1310" xr:uid="{00000000-0005-0000-0000-00001E050000}"/>
    <cellStyle name="Normal 41 45" xfId="1311" xr:uid="{00000000-0005-0000-0000-00001F050000}"/>
    <cellStyle name="Normal 41 46" xfId="1312" xr:uid="{00000000-0005-0000-0000-000020050000}"/>
    <cellStyle name="Normal 41 47" xfId="1313" xr:uid="{00000000-0005-0000-0000-000021050000}"/>
    <cellStyle name="Normal 41 48" xfId="1314" xr:uid="{00000000-0005-0000-0000-000022050000}"/>
    <cellStyle name="Normal 41 49" xfId="1315" xr:uid="{00000000-0005-0000-0000-000023050000}"/>
    <cellStyle name="Normal 41 5" xfId="1316" xr:uid="{00000000-0005-0000-0000-000024050000}"/>
    <cellStyle name="Normal 41 50" xfId="1317" xr:uid="{00000000-0005-0000-0000-000025050000}"/>
    <cellStyle name="Normal 41 51" xfId="1318" xr:uid="{00000000-0005-0000-0000-000026050000}"/>
    <cellStyle name="Normal 41 52" xfId="1319" xr:uid="{00000000-0005-0000-0000-000027050000}"/>
    <cellStyle name="Normal 41 53" xfId="1320" xr:uid="{00000000-0005-0000-0000-000028050000}"/>
    <cellStyle name="Normal 41 54" xfId="1321" xr:uid="{00000000-0005-0000-0000-000029050000}"/>
    <cellStyle name="Normal 41 55" xfId="1322" xr:uid="{00000000-0005-0000-0000-00002A050000}"/>
    <cellStyle name="Normal 41 56" xfId="1323" xr:uid="{00000000-0005-0000-0000-00002B050000}"/>
    <cellStyle name="Normal 41 57" xfId="1324" xr:uid="{00000000-0005-0000-0000-00002C050000}"/>
    <cellStyle name="Normal 41 58" xfId="1325" xr:uid="{00000000-0005-0000-0000-00002D050000}"/>
    <cellStyle name="Normal 41 59" xfId="1326" xr:uid="{00000000-0005-0000-0000-00002E050000}"/>
    <cellStyle name="Normal 41 6" xfId="1327" xr:uid="{00000000-0005-0000-0000-00002F050000}"/>
    <cellStyle name="Normal 41 60" xfId="1328" xr:uid="{00000000-0005-0000-0000-000030050000}"/>
    <cellStyle name="Normal 41 61" xfId="1329" xr:uid="{00000000-0005-0000-0000-000031050000}"/>
    <cellStyle name="Normal 41 62" xfId="1330" xr:uid="{00000000-0005-0000-0000-000032050000}"/>
    <cellStyle name="Normal 41 63" xfId="1331" xr:uid="{00000000-0005-0000-0000-000033050000}"/>
    <cellStyle name="Normal 41 64" xfId="1332" xr:uid="{00000000-0005-0000-0000-000034050000}"/>
    <cellStyle name="Normal 41 65" xfId="1333" xr:uid="{00000000-0005-0000-0000-000035050000}"/>
    <cellStyle name="Normal 41 66" xfId="1334" xr:uid="{00000000-0005-0000-0000-000036050000}"/>
    <cellStyle name="Normal 41 67" xfId="1335" xr:uid="{00000000-0005-0000-0000-000037050000}"/>
    <cellStyle name="Normal 41 7" xfId="1336" xr:uid="{00000000-0005-0000-0000-000038050000}"/>
    <cellStyle name="Normal 41 8" xfId="1337" xr:uid="{00000000-0005-0000-0000-000039050000}"/>
    <cellStyle name="Normal 41 9" xfId="1338" xr:uid="{00000000-0005-0000-0000-00003A050000}"/>
    <cellStyle name="Normal 43" xfId="1339" xr:uid="{00000000-0005-0000-0000-00003B050000}"/>
    <cellStyle name="Normal 43 10" xfId="1340" xr:uid="{00000000-0005-0000-0000-00003C050000}"/>
    <cellStyle name="Normal 43 11" xfId="1341" xr:uid="{00000000-0005-0000-0000-00003D050000}"/>
    <cellStyle name="Normal 43 12" xfId="1342" xr:uid="{00000000-0005-0000-0000-00003E050000}"/>
    <cellStyle name="Normal 43 13" xfId="1343" xr:uid="{00000000-0005-0000-0000-00003F050000}"/>
    <cellStyle name="Normal 43 14" xfId="1344" xr:uid="{00000000-0005-0000-0000-000040050000}"/>
    <cellStyle name="Normal 43 15" xfId="1345" xr:uid="{00000000-0005-0000-0000-000041050000}"/>
    <cellStyle name="Normal 43 16" xfId="1346" xr:uid="{00000000-0005-0000-0000-000042050000}"/>
    <cellStyle name="Normal 43 17" xfId="1347" xr:uid="{00000000-0005-0000-0000-000043050000}"/>
    <cellStyle name="Normal 43 18" xfId="1348" xr:uid="{00000000-0005-0000-0000-000044050000}"/>
    <cellStyle name="Normal 43 19" xfId="1349" xr:uid="{00000000-0005-0000-0000-000045050000}"/>
    <cellStyle name="Normal 43 2" xfId="1350" xr:uid="{00000000-0005-0000-0000-000046050000}"/>
    <cellStyle name="Normal 43 20" xfId="1351" xr:uid="{00000000-0005-0000-0000-000047050000}"/>
    <cellStyle name="Normal 43 21" xfId="1352" xr:uid="{00000000-0005-0000-0000-000048050000}"/>
    <cellStyle name="Normal 43 22" xfId="1353" xr:uid="{00000000-0005-0000-0000-000049050000}"/>
    <cellStyle name="Normal 43 23" xfId="1354" xr:uid="{00000000-0005-0000-0000-00004A050000}"/>
    <cellStyle name="Normal 43 24" xfId="1355" xr:uid="{00000000-0005-0000-0000-00004B050000}"/>
    <cellStyle name="Normal 43 25" xfId="1356" xr:uid="{00000000-0005-0000-0000-00004C050000}"/>
    <cellStyle name="Normal 43 26" xfId="1357" xr:uid="{00000000-0005-0000-0000-00004D050000}"/>
    <cellStyle name="Normal 43 27" xfId="1358" xr:uid="{00000000-0005-0000-0000-00004E050000}"/>
    <cellStyle name="Normal 43 28" xfId="1359" xr:uid="{00000000-0005-0000-0000-00004F050000}"/>
    <cellStyle name="Normal 43 29" xfId="1360" xr:uid="{00000000-0005-0000-0000-000050050000}"/>
    <cellStyle name="Normal 43 3" xfId="1361" xr:uid="{00000000-0005-0000-0000-000051050000}"/>
    <cellStyle name="Normal 43 30" xfId="1362" xr:uid="{00000000-0005-0000-0000-000052050000}"/>
    <cellStyle name="Normal 43 31" xfId="1363" xr:uid="{00000000-0005-0000-0000-000053050000}"/>
    <cellStyle name="Normal 43 32" xfId="1364" xr:uid="{00000000-0005-0000-0000-000054050000}"/>
    <cellStyle name="Normal 43 33" xfId="1365" xr:uid="{00000000-0005-0000-0000-000055050000}"/>
    <cellStyle name="Normal 43 34" xfId="1366" xr:uid="{00000000-0005-0000-0000-000056050000}"/>
    <cellStyle name="Normal 43 35" xfId="1367" xr:uid="{00000000-0005-0000-0000-000057050000}"/>
    <cellStyle name="Normal 43 36" xfId="1368" xr:uid="{00000000-0005-0000-0000-000058050000}"/>
    <cellStyle name="Normal 43 37" xfId="1369" xr:uid="{00000000-0005-0000-0000-000059050000}"/>
    <cellStyle name="Normal 43 38" xfId="1370" xr:uid="{00000000-0005-0000-0000-00005A050000}"/>
    <cellStyle name="Normal 43 39" xfId="1371" xr:uid="{00000000-0005-0000-0000-00005B050000}"/>
    <cellStyle name="Normal 43 4" xfId="1372" xr:uid="{00000000-0005-0000-0000-00005C050000}"/>
    <cellStyle name="Normal 43 40" xfId="1373" xr:uid="{00000000-0005-0000-0000-00005D050000}"/>
    <cellStyle name="Normal 43 41" xfId="1374" xr:uid="{00000000-0005-0000-0000-00005E050000}"/>
    <cellStyle name="Normal 43 42" xfId="1375" xr:uid="{00000000-0005-0000-0000-00005F050000}"/>
    <cellStyle name="Normal 43 43" xfId="1376" xr:uid="{00000000-0005-0000-0000-000060050000}"/>
    <cellStyle name="Normal 43 44" xfId="1377" xr:uid="{00000000-0005-0000-0000-000061050000}"/>
    <cellStyle name="Normal 43 45" xfId="1378" xr:uid="{00000000-0005-0000-0000-000062050000}"/>
    <cellStyle name="Normal 43 46" xfId="1379" xr:uid="{00000000-0005-0000-0000-000063050000}"/>
    <cellStyle name="Normal 43 47" xfId="1380" xr:uid="{00000000-0005-0000-0000-000064050000}"/>
    <cellStyle name="Normal 43 48" xfId="1381" xr:uid="{00000000-0005-0000-0000-000065050000}"/>
    <cellStyle name="Normal 43 49" xfId="1382" xr:uid="{00000000-0005-0000-0000-000066050000}"/>
    <cellStyle name="Normal 43 5" xfId="1383" xr:uid="{00000000-0005-0000-0000-000067050000}"/>
    <cellStyle name="Normal 43 50" xfId="1384" xr:uid="{00000000-0005-0000-0000-000068050000}"/>
    <cellStyle name="Normal 43 51" xfId="1385" xr:uid="{00000000-0005-0000-0000-000069050000}"/>
    <cellStyle name="Normal 43 52" xfId="1386" xr:uid="{00000000-0005-0000-0000-00006A050000}"/>
    <cellStyle name="Normal 43 53" xfId="1387" xr:uid="{00000000-0005-0000-0000-00006B050000}"/>
    <cellStyle name="Normal 43 54" xfId="1388" xr:uid="{00000000-0005-0000-0000-00006C050000}"/>
    <cellStyle name="Normal 43 55" xfId="1389" xr:uid="{00000000-0005-0000-0000-00006D050000}"/>
    <cellStyle name="Normal 43 56" xfId="1390" xr:uid="{00000000-0005-0000-0000-00006E050000}"/>
    <cellStyle name="Normal 43 57" xfId="1391" xr:uid="{00000000-0005-0000-0000-00006F050000}"/>
    <cellStyle name="Normal 43 58" xfId="1392" xr:uid="{00000000-0005-0000-0000-000070050000}"/>
    <cellStyle name="Normal 43 59" xfId="1393" xr:uid="{00000000-0005-0000-0000-000071050000}"/>
    <cellStyle name="Normal 43 6" xfId="1394" xr:uid="{00000000-0005-0000-0000-000072050000}"/>
    <cellStyle name="Normal 43 60" xfId="1395" xr:uid="{00000000-0005-0000-0000-000073050000}"/>
    <cellStyle name="Normal 43 61" xfId="1396" xr:uid="{00000000-0005-0000-0000-000074050000}"/>
    <cellStyle name="Normal 43 62" xfId="1397" xr:uid="{00000000-0005-0000-0000-000075050000}"/>
    <cellStyle name="Normal 43 63" xfId="1398" xr:uid="{00000000-0005-0000-0000-000076050000}"/>
    <cellStyle name="Normal 43 64" xfId="1399" xr:uid="{00000000-0005-0000-0000-000077050000}"/>
    <cellStyle name="Normal 43 65" xfId="1400" xr:uid="{00000000-0005-0000-0000-000078050000}"/>
    <cellStyle name="Normal 43 66" xfId="1401" xr:uid="{00000000-0005-0000-0000-000079050000}"/>
    <cellStyle name="Normal 43 67" xfId="1402" xr:uid="{00000000-0005-0000-0000-00007A050000}"/>
    <cellStyle name="Normal 43 7" xfId="1403" xr:uid="{00000000-0005-0000-0000-00007B050000}"/>
    <cellStyle name="Normal 43 8" xfId="1404" xr:uid="{00000000-0005-0000-0000-00007C050000}"/>
    <cellStyle name="Normal 43 9" xfId="1405" xr:uid="{00000000-0005-0000-0000-00007D050000}"/>
    <cellStyle name="Normal 45" xfId="1406" xr:uid="{00000000-0005-0000-0000-00007E050000}"/>
    <cellStyle name="Normal 45 10" xfId="1407" xr:uid="{00000000-0005-0000-0000-00007F050000}"/>
    <cellStyle name="Normal 45 11" xfId="1408" xr:uid="{00000000-0005-0000-0000-000080050000}"/>
    <cellStyle name="Normal 45 12" xfId="1409" xr:uid="{00000000-0005-0000-0000-000081050000}"/>
    <cellStyle name="Normal 45 13" xfId="1410" xr:uid="{00000000-0005-0000-0000-000082050000}"/>
    <cellStyle name="Normal 45 14" xfId="1411" xr:uid="{00000000-0005-0000-0000-000083050000}"/>
    <cellStyle name="Normal 45 15" xfId="1412" xr:uid="{00000000-0005-0000-0000-000084050000}"/>
    <cellStyle name="Normal 45 16" xfId="1413" xr:uid="{00000000-0005-0000-0000-000085050000}"/>
    <cellStyle name="Normal 45 17" xfId="1414" xr:uid="{00000000-0005-0000-0000-000086050000}"/>
    <cellStyle name="Normal 45 18" xfId="1415" xr:uid="{00000000-0005-0000-0000-000087050000}"/>
    <cellStyle name="Normal 45 19" xfId="1416" xr:uid="{00000000-0005-0000-0000-000088050000}"/>
    <cellStyle name="Normal 45 2" xfId="1417" xr:uid="{00000000-0005-0000-0000-000089050000}"/>
    <cellStyle name="Normal 45 20" xfId="1418" xr:uid="{00000000-0005-0000-0000-00008A050000}"/>
    <cellStyle name="Normal 45 21" xfId="1419" xr:uid="{00000000-0005-0000-0000-00008B050000}"/>
    <cellStyle name="Normal 45 22" xfId="1420" xr:uid="{00000000-0005-0000-0000-00008C050000}"/>
    <cellStyle name="Normal 45 23" xfId="1421" xr:uid="{00000000-0005-0000-0000-00008D050000}"/>
    <cellStyle name="Normal 45 24" xfId="1422" xr:uid="{00000000-0005-0000-0000-00008E050000}"/>
    <cellStyle name="Normal 45 25" xfId="1423" xr:uid="{00000000-0005-0000-0000-00008F050000}"/>
    <cellStyle name="Normal 45 26" xfId="1424" xr:uid="{00000000-0005-0000-0000-000090050000}"/>
    <cellStyle name="Normal 45 27" xfId="1425" xr:uid="{00000000-0005-0000-0000-000091050000}"/>
    <cellStyle name="Normal 45 28" xfId="1426" xr:uid="{00000000-0005-0000-0000-000092050000}"/>
    <cellStyle name="Normal 45 29" xfId="1427" xr:uid="{00000000-0005-0000-0000-000093050000}"/>
    <cellStyle name="Normal 45 3" xfId="1428" xr:uid="{00000000-0005-0000-0000-000094050000}"/>
    <cellStyle name="Normal 45 30" xfId="1429" xr:uid="{00000000-0005-0000-0000-000095050000}"/>
    <cellStyle name="Normal 45 31" xfId="1430" xr:uid="{00000000-0005-0000-0000-000096050000}"/>
    <cellStyle name="Normal 45 32" xfId="1431" xr:uid="{00000000-0005-0000-0000-000097050000}"/>
    <cellStyle name="Normal 45 33" xfId="1432" xr:uid="{00000000-0005-0000-0000-000098050000}"/>
    <cellStyle name="Normal 45 34" xfId="1433" xr:uid="{00000000-0005-0000-0000-000099050000}"/>
    <cellStyle name="Normal 45 35" xfId="1434" xr:uid="{00000000-0005-0000-0000-00009A050000}"/>
    <cellStyle name="Normal 45 36" xfId="1435" xr:uid="{00000000-0005-0000-0000-00009B050000}"/>
    <cellStyle name="Normal 45 37" xfId="1436" xr:uid="{00000000-0005-0000-0000-00009C050000}"/>
    <cellStyle name="Normal 45 38" xfId="1437" xr:uid="{00000000-0005-0000-0000-00009D050000}"/>
    <cellStyle name="Normal 45 39" xfId="1438" xr:uid="{00000000-0005-0000-0000-00009E050000}"/>
    <cellStyle name="Normal 45 4" xfId="1439" xr:uid="{00000000-0005-0000-0000-00009F050000}"/>
    <cellStyle name="Normal 45 40" xfId="1440" xr:uid="{00000000-0005-0000-0000-0000A0050000}"/>
    <cellStyle name="Normal 45 41" xfId="1441" xr:uid="{00000000-0005-0000-0000-0000A1050000}"/>
    <cellStyle name="Normal 45 42" xfId="1442" xr:uid="{00000000-0005-0000-0000-0000A2050000}"/>
    <cellStyle name="Normal 45 43" xfId="1443" xr:uid="{00000000-0005-0000-0000-0000A3050000}"/>
    <cellStyle name="Normal 45 44" xfId="1444" xr:uid="{00000000-0005-0000-0000-0000A4050000}"/>
    <cellStyle name="Normal 45 45" xfId="1445" xr:uid="{00000000-0005-0000-0000-0000A5050000}"/>
    <cellStyle name="Normal 45 46" xfId="1446" xr:uid="{00000000-0005-0000-0000-0000A6050000}"/>
    <cellStyle name="Normal 45 47" xfId="1447" xr:uid="{00000000-0005-0000-0000-0000A7050000}"/>
    <cellStyle name="Normal 45 48" xfId="1448" xr:uid="{00000000-0005-0000-0000-0000A8050000}"/>
    <cellStyle name="Normal 45 49" xfId="1449" xr:uid="{00000000-0005-0000-0000-0000A9050000}"/>
    <cellStyle name="Normal 45 5" xfId="1450" xr:uid="{00000000-0005-0000-0000-0000AA050000}"/>
    <cellStyle name="Normal 45 50" xfId="1451" xr:uid="{00000000-0005-0000-0000-0000AB050000}"/>
    <cellStyle name="Normal 45 51" xfId="1452" xr:uid="{00000000-0005-0000-0000-0000AC050000}"/>
    <cellStyle name="Normal 45 52" xfId="1453" xr:uid="{00000000-0005-0000-0000-0000AD050000}"/>
    <cellStyle name="Normal 45 53" xfId="1454" xr:uid="{00000000-0005-0000-0000-0000AE050000}"/>
    <cellStyle name="Normal 45 54" xfId="1455" xr:uid="{00000000-0005-0000-0000-0000AF050000}"/>
    <cellStyle name="Normal 45 55" xfId="1456" xr:uid="{00000000-0005-0000-0000-0000B0050000}"/>
    <cellStyle name="Normal 45 56" xfId="1457" xr:uid="{00000000-0005-0000-0000-0000B1050000}"/>
    <cellStyle name="Normal 45 57" xfId="1458" xr:uid="{00000000-0005-0000-0000-0000B2050000}"/>
    <cellStyle name="Normal 45 58" xfId="1459" xr:uid="{00000000-0005-0000-0000-0000B3050000}"/>
    <cellStyle name="Normal 45 59" xfId="1460" xr:uid="{00000000-0005-0000-0000-0000B4050000}"/>
    <cellStyle name="Normal 45 6" xfId="1461" xr:uid="{00000000-0005-0000-0000-0000B5050000}"/>
    <cellStyle name="Normal 45 60" xfId="1462" xr:uid="{00000000-0005-0000-0000-0000B6050000}"/>
    <cellStyle name="Normal 45 61" xfId="1463" xr:uid="{00000000-0005-0000-0000-0000B7050000}"/>
    <cellStyle name="Normal 45 62" xfId="1464" xr:uid="{00000000-0005-0000-0000-0000B8050000}"/>
    <cellStyle name="Normal 45 63" xfId="1465" xr:uid="{00000000-0005-0000-0000-0000B9050000}"/>
    <cellStyle name="Normal 45 64" xfId="1466" xr:uid="{00000000-0005-0000-0000-0000BA050000}"/>
    <cellStyle name="Normal 45 65" xfId="1467" xr:uid="{00000000-0005-0000-0000-0000BB050000}"/>
    <cellStyle name="Normal 45 66" xfId="1468" xr:uid="{00000000-0005-0000-0000-0000BC050000}"/>
    <cellStyle name="Normal 45 67" xfId="1469" xr:uid="{00000000-0005-0000-0000-0000BD050000}"/>
    <cellStyle name="Normal 45 7" xfId="1470" xr:uid="{00000000-0005-0000-0000-0000BE050000}"/>
    <cellStyle name="Normal 45 8" xfId="1471" xr:uid="{00000000-0005-0000-0000-0000BF050000}"/>
    <cellStyle name="Normal 45 9" xfId="1472" xr:uid="{00000000-0005-0000-0000-0000C0050000}"/>
    <cellStyle name="Normal 46 10" xfId="1473" xr:uid="{00000000-0005-0000-0000-0000C1050000}"/>
    <cellStyle name="Normal 46 11" xfId="1474" xr:uid="{00000000-0005-0000-0000-0000C2050000}"/>
    <cellStyle name="Normal 46 12" xfId="1475" xr:uid="{00000000-0005-0000-0000-0000C3050000}"/>
    <cellStyle name="Normal 46 13" xfId="1476" xr:uid="{00000000-0005-0000-0000-0000C4050000}"/>
    <cellStyle name="Normal 46 2" xfId="1477" xr:uid="{00000000-0005-0000-0000-0000C5050000}"/>
    <cellStyle name="Normal 46 3" xfId="1478" xr:uid="{00000000-0005-0000-0000-0000C6050000}"/>
    <cellStyle name="Normal 46 4" xfId="1479" xr:uid="{00000000-0005-0000-0000-0000C7050000}"/>
    <cellStyle name="Normal 46 5" xfId="1480" xr:uid="{00000000-0005-0000-0000-0000C8050000}"/>
    <cellStyle name="Normal 46 6" xfId="1481" xr:uid="{00000000-0005-0000-0000-0000C9050000}"/>
    <cellStyle name="Normal 46 7" xfId="1482" xr:uid="{00000000-0005-0000-0000-0000CA050000}"/>
    <cellStyle name="Normal 46 8" xfId="1483" xr:uid="{00000000-0005-0000-0000-0000CB050000}"/>
    <cellStyle name="Normal 46 9" xfId="1484" xr:uid="{00000000-0005-0000-0000-0000CC050000}"/>
    <cellStyle name="Normal 47" xfId="1485" xr:uid="{00000000-0005-0000-0000-0000CD050000}"/>
    <cellStyle name="Normal 47 10" xfId="1486" xr:uid="{00000000-0005-0000-0000-0000CE050000}"/>
    <cellStyle name="Normal 47 11" xfId="1487" xr:uid="{00000000-0005-0000-0000-0000CF050000}"/>
    <cellStyle name="Normal 47 12" xfId="1488" xr:uid="{00000000-0005-0000-0000-0000D0050000}"/>
    <cellStyle name="Normal 47 13" xfId="1489" xr:uid="{00000000-0005-0000-0000-0000D1050000}"/>
    <cellStyle name="Normal 47 14" xfId="1490" xr:uid="{00000000-0005-0000-0000-0000D2050000}"/>
    <cellStyle name="Normal 47 15" xfId="1491" xr:uid="{00000000-0005-0000-0000-0000D3050000}"/>
    <cellStyle name="Normal 47 16" xfId="1492" xr:uid="{00000000-0005-0000-0000-0000D4050000}"/>
    <cellStyle name="Normal 47 17" xfId="1493" xr:uid="{00000000-0005-0000-0000-0000D5050000}"/>
    <cellStyle name="Normal 47 18" xfId="1494" xr:uid="{00000000-0005-0000-0000-0000D6050000}"/>
    <cellStyle name="Normal 47 19" xfId="1495" xr:uid="{00000000-0005-0000-0000-0000D7050000}"/>
    <cellStyle name="Normal 47 2" xfId="1496" xr:uid="{00000000-0005-0000-0000-0000D8050000}"/>
    <cellStyle name="Normal 47 20" xfId="1497" xr:uid="{00000000-0005-0000-0000-0000D9050000}"/>
    <cellStyle name="Normal 47 21" xfId="1498" xr:uid="{00000000-0005-0000-0000-0000DA050000}"/>
    <cellStyle name="Normal 47 22" xfId="1499" xr:uid="{00000000-0005-0000-0000-0000DB050000}"/>
    <cellStyle name="Normal 47 23" xfId="1500" xr:uid="{00000000-0005-0000-0000-0000DC050000}"/>
    <cellStyle name="Normal 47 24" xfId="1501" xr:uid="{00000000-0005-0000-0000-0000DD050000}"/>
    <cellStyle name="Normal 47 25" xfId="1502" xr:uid="{00000000-0005-0000-0000-0000DE050000}"/>
    <cellStyle name="Normal 47 26" xfId="1503" xr:uid="{00000000-0005-0000-0000-0000DF050000}"/>
    <cellStyle name="Normal 47 27" xfId="1504" xr:uid="{00000000-0005-0000-0000-0000E0050000}"/>
    <cellStyle name="Normal 47 28" xfId="1505" xr:uid="{00000000-0005-0000-0000-0000E1050000}"/>
    <cellStyle name="Normal 47 29" xfId="1506" xr:uid="{00000000-0005-0000-0000-0000E2050000}"/>
    <cellStyle name="Normal 47 3" xfId="1507" xr:uid="{00000000-0005-0000-0000-0000E3050000}"/>
    <cellStyle name="Normal 47 30" xfId="1508" xr:uid="{00000000-0005-0000-0000-0000E4050000}"/>
    <cellStyle name="Normal 47 31" xfId="1509" xr:uid="{00000000-0005-0000-0000-0000E5050000}"/>
    <cellStyle name="Normal 47 32" xfId="1510" xr:uid="{00000000-0005-0000-0000-0000E6050000}"/>
    <cellStyle name="Normal 47 33" xfId="1511" xr:uid="{00000000-0005-0000-0000-0000E7050000}"/>
    <cellStyle name="Normal 47 34" xfId="1512" xr:uid="{00000000-0005-0000-0000-0000E8050000}"/>
    <cellStyle name="Normal 47 35" xfId="1513" xr:uid="{00000000-0005-0000-0000-0000E9050000}"/>
    <cellStyle name="Normal 47 36" xfId="1514" xr:uid="{00000000-0005-0000-0000-0000EA050000}"/>
    <cellStyle name="Normal 47 37" xfId="1515" xr:uid="{00000000-0005-0000-0000-0000EB050000}"/>
    <cellStyle name="Normal 47 38" xfId="1516" xr:uid="{00000000-0005-0000-0000-0000EC050000}"/>
    <cellStyle name="Normal 47 39" xfId="1517" xr:uid="{00000000-0005-0000-0000-0000ED050000}"/>
    <cellStyle name="Normal 47 4" xfId="1518" xr:uid="{00000000-0005-0000-0000-0000EE050000}"/>
    <cellStyle name="Normal 47 40" xfId="1519" xr:uid="{00000000-0005-0000-0000-0000EF050000}"/>
    <cellStyle name="Normal 47 41" xfId="1520" xr:uid="{00000000-0005-0000-0000-0000F0050000}"/>
    <cellStyle name="Normal 47 42" xfId="1521" xr:uid="{00000000-0005-0000-0000-0000F1050000}"/>
    <cellStyle name="Normal 47 43" xfId="1522" xr:uid="{00000000-0005-0000-0000-0000F2050000}"/>
    <cellStyle name="Normal 47 44" xfId="1523" xr:uid="{00000000-0005-0000-0000-0000F3050000}"/>
    <cellStyle name="Normal 47 45" xfId="1524" xr:uid="{00000000-0005-0000-0000-0000F4050000}"/>
    <cellStyle name="Normal 47 46" xfId="1525" xr:uid="{00000000-0005-0000-0000-0000F5050000}"/>
    <cellStyle name="Normal 47 47" xfId="1526" xr:uid="{00000000-0005-0000-0000-0000F6050000}"/>
    <cellStyle name="Normal 47 48" xfId="1527" xr:uid="{00000000-0005-0000-0000-0000F7050000}"/>
    <cellStyle name="Normal 47 49" xfId="1528" xr:uid="{00000000-0005-0000-0000-0000F8050000}"/>
    <cellStyle name="Normal 47 5" xfId="1529" xr:uid="{00000000-0005-0000-0000-0000F9050000}"/>
    <cellStyle name="Normal 47 50" xfId="1530" xr:uid="{00000000-0005-0000-0000-0000FA050000}"/>
    <cellStyle name="Normal 47 51" xfId="1531" xr:uid="{00000000-0005-0000-0000-0000FB050000}"/>
    <cellStyle name="Normal 47 52" xfId="1532" xr:uid="{00000000-0005-0000-0000-0000FC050000}"/>
    <cellStyle name="Normal 47 53" xfId="1533" xr:uid="{00000000-0005-0000-0000-0000FD050000}"/>
    <cellStyle name="Normal 47 54" xfId="1534" xr:uid="{00000000-0005-0000-0000-0000FE050000}"/>
    <cellStyle name="Normal 47 55" xfId="1535" xr:uid="{00000000-0005-0000-0000-0000FF050000}"/>
    <cellStyle name="Normal 47 56" xfId="1536" xr:uid="{00000000-0005-0000-0000-000000060000}"/>
    <cellStyle name="Normal 47 57" xfId="1537" xr:uid="{00000000-0005-0000-0000-000001060000}"/>
    <cellStyle name="Normal 47 58" xfId="1538" xr:uid="{00000000-0005-0000-0000-000002060000}"/>
    <cellStyle name="Normal 47 59" xfId="1539" xr:uid="{00000000-0005-0000-0000-000003060000}"/>
    <cellStyle name="Normal 47 6" xfId="1540" xr:uid="{00000000-0005-0000-0000-000004060000}"/>
    <cellStyle name="Normal 47 60" xfId="1541" xr:uid="{00000000-0005-0000-0000-000005060000}"/>
    <cellStyle name="Normal 47 61" xfId="1542" xr:uid="{00000000-0005-0000-0000-000006060000}"/>
    <cellStyle name="Normal 47 62" xfId="1543" xr:uid="{00000000-0005-0000-0000-000007060000}"/>
    <cellStyle name="Normal 47 63" xfId="1544" xr:uid="{00000000-0005-0000-0000-000008060000}"/>
    <cellStyle name="Normal 47 64" xfId="1545" xr:uid="{00000000-0005-0000-0000-000009060000}"/>
    <cellStyle name="Normal 47 65" xfId="1546" xr:uid="{00000000-0005-0000-0000-00000A060000}"/>
    <cellStyle name="Normal 47 66" xfId="1547" xr:uid="{00000000-0005-0000-0000-00000B060000}"/>
    <cellStyle name="Normal 47 67" xfId="1548" xr:uid="{00000000-0005-0000-0000-00000C060000}"/>
    <cellStyle name="Normal 47 7" xfId="1549" xr:uid="{00000000-0005-0000-0000-00000D060000}"/>
    <cellStyle name="Normal 47 8" xfId="1550" xr:uid="{00000000-0005-0000-0000-00000E060000}"/>
    <cellStyle name="Normal 47 9" xfId="1551" xr:uid="{00000000-0005-0000-0000-00000F060000}"/>
    <cellStyle name="Normal 49" xfId="1552" xr:uid="{00000000-0005-0000-0000-000010060000}"/>
    <cellStyle name="Normal 49 10" xfId="1553" xr:uid="{00000000-0005-0000-0000-000011060000}"/>
    <cellStyle name="Normal 49 11" xfId="1554" xr:uid="{00000000-0005-0000-0000-000012060000}"/>
    <cellStyle name="Normal 49 12" xfId="1555" xr:uid="{00000000-0005-0000-0000-000013060000}"/>
    <cellStyle name="Normal 49 13" xfId="1556" xr:uid="{00000000-0005-0000-0000-000014060000}"/>
    <cellStyle name="Normal 49 14" xfId="1557" xr:uid="{00000000-0005-0000-0000-000015060000}"/>
    <cellStyle name="Normal 49 15" xfId="1558" xr:uid="{00000000-0005-0000-0000-000016060000}"/>
    <cellStyle name="Normal 49 16" xfId="1559" xr:uid="{00000000-0005-0000-0000-000017060000}"/>
    <cellStyle name="Normal 49 17" xfId="1560" xr:uid="{00000000-0005-0000-0000-000018060000}"/>
    <cellStyle name="Normal 49 18" xfId="1561" xr:uid="{00000000-0005-0000-0000-000019060000}"/>
    <cellStyle name="Normal 49 19" xfId="1562" xr:uid="{00000000-0005-0000-0000-00001A060000}"/>
    <cellStyle name="Normal 49 2" xfId="1563" xr:uid="{00000000-0005-0000-0000-00001B060000}"/>
    <cellStyle name="Normal 49 20" xfId="1564" xr:uid="{00000000-0005-0000-0000-00001C060000}"/>
    <cellStyle name="Normal 49 21" xfId="1565" xr:uid="{00000000-0005-0000-0000-00001D060000}"/>
    <cellStyle name="Normal 49 22" xfId="1566" xr:uid="{00000000-0005-0000-0000-00001E060000}"/>
    <cellStyle name="Normal 49 23" xfId="1567" xr:uid="{00000000-0005-0000-0000-00001F060000}"/>
    <cellStyle name="Normal 49 24" xfId="1568" xr:uid="{00000000-0005-0000-0000-000020060000}"/>
    <cellStyle name="Normal 49 25" xfId="1569" xr:uid="{00000000-0005-0000-0000-000021060000}"/>
    <cellStyle name="Normal 49 26" xfId="1570" xr:uid="{00000000-0005-0000-0000-000022060000}"/>
    <cellStyle name="Normal 49 27" xfId="1571" xr:uid="{00000000-0005-0000-0000-000023060000}"/>
    <cellStyle name="Normal 49 28" xfId="1572" xr:uid="{00000000-0005-0000-0000-000024060000}"/>
    <cellStyle name="Normal 49 29" xfId="1573" xr:uid="{00000000-0005-0000-0000-000025060000}"/>
    <cellStyle name="Normal 49 3" xfId="1574" xr:uid="{00000000-0005-0000-0000-000026060000}"/>
    <cellStyle name="Normal 49 30" xfId="1575" xr:uid="{00000000-0005-0000-0000-000027060000}"/>
    <cellStyle name="Normal 49 31" xfId="1576" xr:uid="{00000000-0005-0000-0000-000028060000}"/>
    <cellStyle name="Normal 49 32" xfId="1577" xr:uid="{00000000-0005-0000-0000-000029060000}"/>
    <cellStyle name="Normal 49 33" xfId="1578" xr:uid="{00000000-0005-0000-0000-00002A060000}"/>
    <cellStyle name="Normal 49 34" xfId="1579" xr:uid="{00000000-0005-0000-0000-00002B060000}"/>
    <cellStyle name="Normal 49 35" xfId="1580" xr:uid="{00000000-0005-0000-0000-00002C060000}"/>
    <cellStyle name="Normal 49 36" xfId="1581" xr:uid="{00000000-0005-0000-0000-00002D060000}"/>
    <cellStyle name="Normal 49 37" xfId="1582" xr:uid="{00000000-0005-0000-0000-00002E060000}"/>
    <cellStyle name="Normal 49 38" xfId="1583" xr:uid="{00000000-0005-0000-0000-00002F060000}"/>
    <cellStyle name="Normal 49 39" xfId="1584" xr:uid="{00000000-0005-0000-0000-000030060000}"/>
    <cellStyle name="Normal 49 4" xfId="1585" xr:uid="{00000000-0005-0000-0000-000031060000}"/>
    <cellStyle name="Normal 49 40" xfId="1586" xr:uid="{00000000-0005-0000-0000-000032060000}"/>
    <cellStyle name="Normal 49 41" xfId="1587" xr:uid="{00000000-0005-0000-0000-000033060000}"/>
    <cellStyle name="Normal 49 42" xfId="1588" xr:uid="{00000000-0005-0000-0000-000034060000}"/>
    <cellStyle name="Normal 49 43" xfId="1589" xr:uid="{00000000-0005-0000-0000-000035060000}"/>
    <cellStyle name="Normal 49 44" xfId="1590" xr:uid="{00000000-0005-0000-0000-000036060000}"/>
    <cellStyle name="Normal 49 45" xfId="1591" xr:uid="{00000000-0005-0000-0000-000037060000}"/>
    <cellStyle name="Normal 49 46" xfId="1592" xr:uid="{00000000-0005-0000-0000-000038060000}"/>
    <cellStyle name="Normal 49 47" xfId="1593" xr:uid="{00000000-0005-0000-0000-000039060000}"/>
    <cellStyle name="Normal 49 48" xfId="1594" xr:uid="{00000000-0005-0000-0000-00003A060000}"/>
    <cellStyle name="Normal 49 49" xfId="1595" xr:uid="{00000000-0005-0000-0000-00003B060000}"/>
    <cellStyle name="Normal 49 5" xfId="1596" xr:uid="{00000000-0005-0000-0000-00003C060000}"/>
    <cellStyle name="Normal 49 50" xfId="1597" xr:uid="{00000000-0005-0000-0000-00003D060000}"/>
    <cellStyle name="Normal 49 51" xfId="1598" xr:uid="{00000000-0005-0000-0000-00003E060000}"/>
    <cellStyle name="Normal 49 52" xfId="1599" xr:uid="{00000000-0005-0000-0000-00003F060000}"/>
    <cellStyle name="Normal 49 53" xfId="1600" xr:uid="{00000000-0005-0000-0000-000040060000}"/>
    <cellStyle name="Normal 49 54" xfId="1601" xr:uid="{00000000-0005-0000-0000-000041060000}"/>
    <cellStyle name="Normal 49 55" xfId="1602" xr:uid="{00000000-0005-0000-0000-000042060000}"/>
    <cellStyle name="Normal 49 56" xfId="1603" xr:uid="{00000000-0005-0000-0000-000043060000}"/>
    <cellStyle name="Normal 49 57" xfId="1604" xr:uid="{00000000-0005-0000-0000-000044060000}"/>
    <cellStyle name="Normal 49 58" xfId="1605" xr:uid="{00000000-0005-0000-0000-000045060000}"/>
    <cellStyle name="Normal 49 59" xfId="1606" xr:uid="{00000000-0005-0000-0000-000046060000}"/>
    <cellStyle name="Normal 49 6" xfId="1607" xr:uid="{00000000-0005-0000-0000-000047060000}"/>
    <cellStyle name="Normal 49 60" xfId="1608" xr:uid="{00000000-0005-0000-0000-000048060000}"/>
    <cellStyle name="Normal 49 61" xfId="1609" xr:uid="{00000000-0005-0000-0000-000049060000}"/>
    <cellStyle name="Normal 49 62" xfId="1610" xr:uid="{00000000-0005-0000-0000-00004A060000}"/>
    <cellStyle name="Normal 49 63" xfId="1611" xr:uid="{00000000-0005-0000-0000-00004B060000}"/>
    <cellStyle name="Normal 49 64" xfId="1612" xr:uid="{00000000-0005-0000-0000-00004C060000}"/>
    <cellStyle name="Normal 49 65" xfId="1613" xr:uid="{00000000-0005-0000-0000-00004D060000}"/>
    <cellStyle name="Normal 49 66" xfId="1614" xr:uid="{00000000-0005-0000-0000-00004E060000}"/>
    <cellStyle name="Normal 49 67" xfId="1615" xr:uid="{00000000-0005-0000-0000-00004F060000}"/>
    <cellStyle name="Normal 49 7" xfId="1616" xr:uid="{00000000-0005-0000-0000-000050060000}"/>
    <cellStyle name="Normal 49 8" xfId="1617" xr:uid="{00000000-0005-0000-0000-000051060000}"/>
    <cellStyle name="Normal 49 9" xfId="1618" xr:uid="{00000000-0005-0000-0000-000052060000}"/>
    <cellStyle name="Normal 5" xfId="1619" xr:uid="{00000000-0005-0000-0000-000053060000}"/>
    <cellStyle name="Normal 51" xfId="1620" xr:uid="{00000000-0005-0000-0000-000054060000}"/>
    <cellStyle name="Normal 51 10" xfId="1621" xr:uid="{00000000-0005-0000-0000-000055060000}"/>
    <cellStyle name="Normal 51 11" xfId="1622" xr:uid="{00000000-0005-0000-0000-000056060000}"/>
    <cellStyle name="Normal 51 12" xfId="1623" xr:uid="{00000000-0005-0000-0000-000057060000}"/>
    <cellStyle name="Normal 51 13" xfId="1624" xr:uid="{00000000-0005-0000-0000-000058060000}"/>
    <cellStyle name="Normal 51 14" xfId="1625" xr:uid="{00000000-0005-0000-0000-000059060000}"/>
    <cellStyle name="Normal 51 15" xfId="1626" xr:uid="{00000000-0005-0000-0000-00005A060000}"/>
    <cellStyle name="Normal 51 16" xfId="1627" xr:uid="{00000000-0005-0000-0000-00005B060000}"/>
    <cellStyle name="Normal 51 17" xfId="1628" xr:uid="{00000000-0005-0000-0000-00005C060000}"/>
    <cellStyle name="Normal 51 18" xfId="1629" xr:uid="{00000000-0005-0000-0000-00005D060000}"/>
    <cellStyle name="Normal 51 19" xfId="1630" xr:uid="{00000000-0005-0000-0000-00005E060000}"/>
    <cellStyle name="Normal 51 2" xfId="1631" xr:uid="{00000000-0005-0000-0000-00005F060000}"/>
    <cellStyle name="Normal 51 20" xfId="1632" xr:uid="{00000000-0005-0000-0000-000060060000}"/>
    <cellStyle name="Normal 51 21" xfId="1633" xr:uid="{00000000-0005-0000-0000-000061060000}"/>
    <cellStyle name="Normal 51 22" xfId="1634" xr:uid="{00000000-0005-0000-0000-000062060000}"/>
    <cellStyle name="Normal 51 23" xfId="1635" xr:uid="{00000000-0005-0000-0000-000063060000}"/>
    <cellStyle name="Normal 51 24" xfId="1636" xr:uid="{00000000-0005-0000-0000-000064060000}"/>
    <cellStyle name="Normal 51 25" xfId="1637" xr:uid="{00000000-0005-0000-0000-000065060000}"/>
    <cellStyle name="Normal 51 26" xfId="1638" xr:uid="{00000000-0005-0000-0000-000066060000}"/>
    <cellStyle name="Normal 51 27" xfId="1639" xr:uid="{00000000-0005-0000-0000-000067060000}"/>
    <cellStyle name="Normal 51 28" xfId="1640" xr:uid="{00000000-0005-0000-0000-000068060000}"/>
    <cellStyle name="Normal 51 29" xfId="1641" xr:uid="{00000000-0005-0000-0000-000069060000}"/>
    <cellStyle name="Normal 51 3" xfId="1642" xr:uid="{00000000-0005-0000-0000-00006A060000}"/>
    <cellStyle name="Normal 51 30" xfId="1643" xr:uid="{00000000-0005-0000-0000-00006B060000}"/>
    <cellStyle name="Normal 51 31" xfId="1644" xr:uid="{00000000-0005-0000-0000-00006C060000}"/>
    <cellStyle name="Normal 51 32" xfId="1645" xr:uid="{00000000-0005-0000-0000-00006D060000}"/>
    <cellStyle name="Normal 51 33" xfId="1646" xr:uid="{00000000-0005-0000-0000-00006E060000}"/>
    <cellStyle name="Normal 51 34" xfId="1647" xr:uid="{00000000-0005-0000-0000-00006F060000}"/>
    <cellStyle name="Normal 51 35" xfId="1648" xr:uid="{00000000-0005-0000-0000-000070060000}"/>
    <cellStyle name="Normal 51 36" xfId="1649" xr:uid="{00000000-0005-0000-0000-000071060000}"/>
    <cellStyle name="Normal 51 37" xfId="1650" xr:uid="{00000000-0005-0000-0000-000072060000}"/>
    <cellStyle name="Normal 51 38" xfId="1651" xr:uid="{00000000-0005-0000-0000-000073060000}"/>
    <cellStyle name="Normal 51 39" xfId="1652" xr:uid="{00000000-0005-0000-0000-000074060000}"/>
    <cellStyle name="Normal 51 4" xfId="1653" xr:uid="{00000000-0005-0000-0000-000075060000}"/>
    <cellStyle name="Normal 51 40" xfId="1654" xr:uid="{00000000-0005-0000-0000-000076060000}"/>
    <cellStyle name="Normal 51 41" xfId="1655" xr:uid="{00000000-0005-0000-0000-000077060000}"/>
    <cellStyle name="Normal 51 42" xfId="1656" xr:uid="{00000000-0005-0000-0000-000078060000}"/>
    <cellStyle name="Normal 51 43" xfId="1657" xr:uid="{00000000-0005-0000-0000-000079060000}"/>
    <cellStyle name="Normal 51 44" xfId="1658" xr:uid="{00000000-0005-0000-0000-00007A060000}"/>
    <cellStyle name="Normal 51 45" xfId="1659" xr:uid="{00000000-0005-0000-0000-00007B060000}"/>
    <cellStyle name="Normal 51 46" xfId="1660" xr:uid="{00000000-0005-0000-0000-00007C060000}"/>
    <cellStyle name="Normal 51 47" xfId="1661" xr:uid="{00000000-0005-0000-0000-00007D060000}"/>
    <cellStyle name="Normal 51 48" xfId="1662" xr:uid="{00000000-0005-0000-0000-00007E060000}"/>
    <cellStyle name="Normal 51 49" xfId="1663" xr:uid="{00000000-0005-0000-0000-00007F060000}"/>
    <cellStyle name="Normal 51 5" xfId="1664" xr:uid="{00000000-0005-0000-0000-000080060000}"/>
    <cellStyle name="Normal 51 50" xfId="1665" xr:uid="{00000000-0005-0000-0000-000081060000}"/>
    <cellStyle name="Normal 51 51" xfId="1666" xr:uid="{00000000-0005-0000-0000-000082060000}"/>
    <cellStyle name="Normal 51 52" xfId="1667" xr:uid="{00000000-0005-0000-0000-000083060000}"/>
    <cellStyle name="Normal 51 53" xfId="1668" xr:uid="{00000000-0005-0000-0000-000084060000}"/>
    <cellStyle name="Normal 51 54" xfId="1669" xr:uid="{00000000-0005-0000-0000-000085060000}"/>
    <cellStyle name="Normal 51 55" xfId="1670" xr:uid="{00000000-0005-0000-0000-000086060000}"/>
    <cellStyle name="Normal 51 56" xfId="1671" xr:uid="{00000000-0005-0000-0000-000087060000}"/>
    <cellStyle name="Normal 51 57" xfId="1672" xr:uid="{00000000-0005-0000-0000-000088060000}"/>
    <cellStyle name="Normal 51 58" xfId="1673" xr:uid="{00000000-0005-0000-0000-000089060000}"/>
    <cellStyle name="Normal 51 59" xfId="1674" xr:uid="{00000000-0005-0000-0000-00008A060000}"/>
    <cellStyle name="Normal 51 6" xfId="1675" xr:uid="{00000000-0005-0000-0000-00008B060000}"/>
    <cellStyle name="Normal 51 60" xfId="1676" xr:uid="{00000000-0005-0000-0000-00008C060000}"/>
    <cellStyle name="Normal 51 61" xfId="1677" xr:uid="{00000000-0005-0000-0000-00008D060000}"/>
    <cellStyle name="Normal 51 62" xfId="1678" xr:uid="{00000000-0005-0000-0000-00008E060000}"/>
    <cellStyle name="Normal 51 63" xfId="1679" xr:uid="{00000000-0005-0000-0000-00008F060000}"/>
    <cellStyle name="Normal 51 64" xfId="1680" xr:uid="{00000000-0005-0000-0000-000090060000}"/>
    <cellStyle name="Normal 51 65" xfId="1681" xr:uid="{00000000-0005-0000-0000-000091060000}"/>
    <cellStyle name="Normal 51 66" xfId="1682" xr:uid="{00000000-0005-0000-0000-000092060000}"/>
    <cellStyle name="Normal 51 67" xfId="1683" xr:uid="{00000000-0005-0000-0000-000093060000}"/>
    <cellStyle name="Normal 51 7" xfId="1684" xr:uid="{00000000-0005-0000-0000-000094060000}"/>
    <cellStyle name="Normal 51 8" xfId="1685" xr:uid="{00000000-0005-0000-0000-000095060000}"/>
    <cellStyle name="Normal 51 9" xfId="1686" xr:uid="{00000000-0005-0000-0000-000096060000}"/>
    <cellStyle name="Normal 53" xfId="1687" xr:uid="{00000000-0005-0000-0000-000097060000}"/>
    <cellStyle name="Normal 53 10" xfId="1688" xr:uid="{00000000-0005-0000-0000-000098060000}"/>
    <cellStyle name="Normal 53 11" xfId="1689" xr:uid="{00000000-0005-0000-0000-000099060000}"/>
    <cellStyle name="Normal 53 12" xfId="1690" xr:uid="{00000000-0005-0000-0000-00009A060000}"/>
    <cellStyle name="Normal 53 13" xfId="1691" xr:uid="{00000000-0005-0000-0000-00009B060000}"/>
    <cellStyle name="Normal 53 14" xfId="1692" xr:uid="{00000000-0005-0000-0000-00009C060000}"/>
    <cellStyle name="Normal 53 15" xfId="1693" xr:uid="{00000000-0005-0000-0000-00009D060000}"/>
    <cellStyle name="Normal 53 16" xfId="1694" xr:uid="{00000000-0005-0000-0000-00009E060000}"/>
    <cellStyle name="Normal 53 17" xfId="1695" xr:uid="{00000000-0005-0000-0000-00009F060000}"/>
    <cellStyle name="Normal 53 18" xfId="1696" xr:uid="{00000000-0005-0000-0000-0000A0060000}"/>
    <cellStyle name="Normal 53 19" xfId="1697" xr:uid="{00000000-0005-0000-0000-0000A1060000}"/>
    <cellStyle name="Normal 53 2" xfId="1698" xr:uid="{00000000-0005-0000-0000-0000A2060000}"/>
    <cellStyle name="Normal 53 20" xfId="1699" xr:uid="{00000000-0005-0000-0000-0000A3060000}"/>
    <cellStyle name="Normal 53 21" xfId="1700" xr:uid="{00000000-0005-0000-0000-0000A4060000}"/>
    <cellStyle name="Normal 53 22" xfId="1701" xr:uid="{00000000-0005-0000-0000-0000A5060000}"/>
    <cellStyle name="Normal 53 23" xfId="1702" xr:uid="{00000000-0005-0000-0000-0000A6060000}"/>
    <cellStyle name="Normal 53 24" xfId="1703" xr:uid="{00000000-0005-0000-0000-0000A7060000}"/>
    <cellStyle name="Normal 53 25" xfId="1704" xr:uid="{00000000-0005-0000-0000-0000A8060000}"/>
    <cellStyle name="Normal 53 26" xfId="1705" xr:uid="{00000000-0005-0000-0000-0000A9060000}"/>
    <cellStyle name="Normal 53 27" xfId="1706" xr:uid="{00000000-0005-0000-0000-0000AA060000}"/>
    <cellStyle name="Normal 53 28" xfId="1707" xr:uid="{00000000-0005-0000-0000-0000AB060000}"/>
    <cellStyle name="Normal 53 29" xfId="1708" xr:uid="{00000000-0005-0000-0000-0000AC060000}"/>
    <cellStyle name="Normal 53 3" xfId="1709" xr:uid="{00000000-0005-0000-0000-0000AD060000}"/>
    <cellStyle name="Normal 53 30" xfId="1710" xr:uid="{00000000-0005-0000-0000-0000AE060000}"/>
    <cellStyle name="Normal 53 31" xfId="1711" xr:uid="{00000000-0005-0000-0000-0000AF060000}"/>
    <cellStyle name="Normal 53 32" xfId="1712" xr:uid="{00000000-0005-0000-0000-0000B0060000}"/>
    <cellStyle name="Normal 53 33" xfId="1713" xr:uid="{00000000-0005-0000-0000-0000B1060000}"/>
    <cellStyle name="Normal 53 34" xfId="1714" xr:uid="{00000000-0005-0000-0000-0000B2060000}"/>
    <cellStyle name="Normal 53 35" xfId="1715" xr:uid="{00000000-0005-0000-0000-0000B3060000}"/>
    <cellStyle name="Normal 53 36" xfId="1716" xr:uid="{00000000-0005-0000-0000-0000B4060000}"/>
    <cellStyle name="Normal 53 37" xfId="1717" xr:uid="{00000000-0005-0000-0000-0000B5060000}"/>
    <cellStyle name="Normal 53 38" xfId="1718" xr:uid="{00000000-0005-0000-0000-0000B6060000}"/>
    <cellStyle name="Normal 53 39" xfId="1719" xr:uid="{00000000-0005-0000-0000-0000B7060000}"/>
    <cellStyle name="Normal 53 4" xfId="1720" xr:uid="{00000000-0005-0000-0000-0000B8060000}"/>
    <cellStyle name="Normal 53 40" xfId="1721" xr:uid="{00000000-0005-0000-0000-0000B9060000}"/>
    <cellStyle name="Normal 53 41" xfId="1722" xr:uid="{00000000-0005-0000-0000-0000BA060000}"/>
    <cellStyle name="Normal 53 42" xfId="1723" xr:uid="{00000000-0005-0000-0000-0000BB060000}"/>
    <cellStyle name="Normal 53 43" xfId="1724" xr:uid="{00000000-0005-0000-0000-0000BC060000}"/>
    <cellStyle name="Normal 53 44" xfId="1725" xr:uid="{00000000-0005-0000-0000-0000BD060000}"/>
    <cellStyle name="Normal 53 45" xfId="1726" xr:uid="{00000000-0005-0000-0000-0000BE060000}"/>
    <cellStyle name="Normal 53 46" xfId="1727" xr:uid="{00000000-0005-0000-0000-0000BF060000}"/>
    <cellStyle name="Normal 53 47" xfId="1728" xr:uid="{00000000-0005-0000-0000-0000C0060000}"/>
    <cellStyle name="Normal 53 48" xfId="1729" xr:uid="{00000000-0005-0000-0000-0000C1060000}"/>
    <cellStyle name="Normal 53 49" xfId="1730" xr:uid="{00000000-0005-0000-0000-0000C2060000}"/>
    <cellStyle name="Normal 53 5" xfId="1731" xr:uid="{00000000-0005-0000-0000-0000C3060000}"/>
    <cellStyle name="Normal 53 50" xfId="1732" xr:uid="{00000000-0005-0000-0000-0000C4060000}"/>
    <cellStyle name="Normal 53 51" xfId="1733" xr:uid="{00000000-0005-0000-0000-0000C5060000}"/>
    <cellStyle name="Normal 53 52" xfId="1734" xr:uid="{00000000-0005-0000-0000-0000C6060000}"/>
    <cellStyle name="Normal 53 53" xfId="1735" xr:uid="{00000000-0005-0000-0000-0000C7060000}"/>
    <cellStyle name="Normal 53 54" xfId="1736" xr:uid="{00000000-0005-0000-0000-0000C8060000}"/>
    <cellStyle name="Normal 53 55" xfId="1737" xr:uid="{00000000-0005-0000-0000-0000C9060000}"/>
    <cellStyle name="Normal 53 56" xfId="1738" xr:uid="{00000000-0005-0000-0000-0000CA060000}"/>
    <cellStyle name="Normal 53 57" xfId="1739" xr:uid="{00000000-0005-0000-0000-0000CB060000}"/>
    <cellStyle name="Normal 53 58" xfId="1740" xr:uid="{00000000-0005-0000-0000-0000CC060000}"/>
    <cellStyle name="Normal 53 59" xfId="1741" xr:uid="{00000000-0005-0000-0000-0000CD060000}"/>
    <cellStyle name="Normal 53 6" xfId="1742" xr:uid="{00000000-0005-0000-0000-0000CE060000}"/>
    <cellStyle name="Normal 53 60" xfId="1743" xr:uid="{00000000-0005-0000-0000-0000CF060000}"/>
    <cellStyle name="Normal 53 61" xfId="1744" xr:uid="{00000000-0005-0000-0000-0000D0060000}"/>
    <cellStyle name="Normal 53 62" xfId="1745" xr:uid="{00000000-0005-0000-0000-0000D1060000}"/>
    <cellStyle name="Normal 53 63" xfId="1746" xr:uid="{00000000-0005-0000-0000-0000D2060000}"/>
    <cellStyle name="Normal 53 64" xfId="1747" xr:uid="{00000000-0005-0000-0000-0000D3060000}"/>
    <cellStyle name="Normal 53 65" xfId="1748" xr:uid="{00000000-0005-0000-0000-0000D4060000}"/>
    <cellStyle name="Normal 53 66" xfId="1749" xr:uid="{00000000-0005-0000-0000-0000D5060000}"/>
    <cellStyle name="Normal 53 67" xfId="1750" xr:uid="{00000000-0005-0000-0000-0000D6060000}"/>
    <cellStyle name="Normal 53 7" xfId="1751" xr:uid="{00000000-0005-0000-0000-0000D7060000}"/>
    <cellStyle name="Normal 53 8" xfId="1752" xr:uid="{00000000-0005-0000-0000-0000D8060000}"/>
    <cellStyle name="Normal 53 9" xfId="1753" xr:uid="{00000000-0005-0000-0000-0000D9060000}"/>
    <cellStyle name="Normal 55" xfId="1754" xr:uid="{00000000-0005-0000-0000-0000DA060000}"/>
    <cellStyle name="Normal 55 10" xfId="1755" xr:uid="{00000000-0005-0000-0000-0000DB060000}"/>
    <cellStyle name="Normal 55 11" xfId="1756" xr:uid="{00000000-0005-0000-0000-0000DC060000}"/>
    <cellStyle name="Normal 55 12" xfId="1757" xr:uid="{00000000-0005-0000-0000-0000DD060000}"/>
    <cellStyle name="Normal 55 13" xfId="1758" xr:uid="{00000000-0005-0000-0000-0000DE060000}"/>
    <cellStyle name="Normal 55 14" xfId="1759" xr:uid="{00000000-0005-0000-0000-0000DF060000}"/>
    <cellStyle name="Normal 55 15" xfId="1760" xr:uid="{00000000-0005-0000-0000-0000E0060000}"/>
    <cellStyle name="Normal 55 16" xfId="1761" xr:uid="{00000000-0005-0000-0000-0000E1060000}"/>
    <cellStyle name="Normal 55 17" xfId="1762" xr:uid="{00000000-0005-0000-0000-0000E2060000}"/>
    <cellStyle name="Normal 55 18" xfId="1763" xr:uid="{00000000-0005-0000-0000-0000E3060000}"/>
    <cellStyle name="Normal 55 19" xfId="1764" xr:uid="{00000000-0005-0000-0000-0000E4060000}"/>
    <cellStyle name="Normal 55 2" xfId="1765" xr:uid="{00000000-0005-0000-0000-0000E5060000}"/>
    <cellStyle name="Normal 55 20" xfId="1766" xr:uid="{00000000-0005-0000-0000-0000E6060000}"/>
    <cellStyle name="Normal 55 21" xfId="1767" xr:uid="{00000000-0005-0000-0000-0000E7060000}"/>
    <cellStyle name="Normal 55 22" xfId="1768" xr:uid="{00000000-0005-0000-0000-0000E8060000}"/>
    <cellStyle name="Normal 55 23" xfId="1769" xr:uid="{00000000-0005-0000-0000-0000E9060000}"/>
    <cellStyle name="Normal 55 24" xfId="1770" xr:uid="{00000000-0005-0000-0000-0000EA060000}"/>
    <cellStyle name="Normal 55 25" xfId="1771" xr:uid="{00000000-0005-0000-0000-0000EB060000}"/>
    <cellStyle name="Normal 55 26" xfId="1772" xr:uid="{00000000-0005-0000-0000-0000EC060000}"/>
    <cellStyle name="Normal 55 27" xfId="1773" xr:uid="{00000000-0005-0000-0000-0000ED060000}"/>
    <cellStyle name="Normal 55 28" xfId="1774" xr:uid="{00000000-0005-0000-0000-0000EE060000}"/>
    <cellStyle name="Normal 55 29" xfId="1775" xr:uid="{00000000-0005-0000-0000-0000EF060000}"/>
    <cellStyle name="Normal 55 3" xfId="1776" xr:uid="{00000000-0005-0000-0000-0000F0060000}"/>
    <cellStyle name="Normal 55 30" xfId="1777" xr:uid="{00000000-0005-0000-0000-0000F1060000}"/>
    <cellStyle name="Normal 55 31" xfId="1778" xr:uid="{00000000-0005-0000-0000-0000F2060000}"/>
    <cellStyle name="Normal 55 32" xfId="1779" xr:uid="{00000000-0005-0000-0000-0000F3060000}"/>
    <cellStyle name="Normal 55 33" xfId="1780" xr:uid="{00000000-0005-0000-0000-0000F4060000}"/>
    <cellStyle name="Normal 55 34" xfId="1781" xr:uid="{00000000-0005-0000-0000-0000F5060000}"/>
    <cellStyle name="Normal 55 35" xfId="1782" xr:uid="{00000000-0005-0000-0000-0000F6060000}"/>
    <cellStyle name="Normal 55 36" xfId="1783" xr:uid="{00000000-0005-0000-0000-0000F7060000}"/>
    <cellStyle name="Normal 55 37" xfId="1784" xr:uid="{00000000-0005-0000-0000-0000F8060000}"/>
    <cellStyle name="Normal 55 38" xfId="1785" xr:uid="{00000000-0005-0000-0000-0000F9060000}"/>
    <cellStyle name="Normal 55 39" xfId="1786" xr:uid="{00000000-0005-0000-0000-0000FA060000}"/>
    <cellStyle name="Normal 55 4" xfId="1787" xr:uid="{00000000-0005-0000-0000-0000FB060000}"/>
    <cellStyle name="Normal 55 40" xfId="1788" xr:uid="{00000000-0005-0000-0000-0000FC060000}"/>
    <cellStyle name="Normal 55 41" xfId="1789" xr:uid="{00000000-0005-0000-0000-0000FD060000}"/>
    <cellStyle name="Normal 55 42" xfId="1790" xr:uid="{00000000-0005-0000-0000-0000FE060000}"/>
    <cellStyle name="Normal 55 43" xfId="1791" xr:uid="{00000000-0005-0000-0000-0000FF060000}"/>
    <cellStyle name="Normal 55 44" xfId="1792" xr:uid="{00000000-0005-0000-0000-000000070000}"/>
    <cellStyle name="Normal 55 45" xfId="1793" xr:uid="{00000000-0005-0000-0000-000001070000}"/>
    <cellStyle name="Normal 55 46" xfId="1794" xr:uid="{00000000-0005-0000-0000-000002070000}"/>
    <cellStyle name="Normal 55 47" xfId="1795" xr:uid="{00000000-0005-0000-0000-000003070000}"/>
    <cellStyle name="Normal 55 48" xfId="1796" xr:uid="{00000000-0005-0000-0000-000004070000}"/>
    <cellStyle name="Normal 55 49" xfId="1797" xr:uid="{00000000-0005-0000-0000-000005070000}"/>
    <cellStyle name="Normal 55 5" xfId="1798" xr:uid="{00000000-0005-0000-0000-000006070000}"/>
    <cellStyle name="Normal 55 50" xfId="1799" xr:uid="{00000000-0005-0000-0000-000007070000}"/>
    <cellStyle name="Normal 55 51" xfId="1800" xr:uid="{00000000-0005-0000-0000-000008070000}"/>
    <cellStyle name="Normal 55 52" xfId="1801" xr:uid="{00000000-0005-0000-0000-000009070000}"/>
    <cellStyle name="Normal 55 53" xfId="1802" xr:uid="{00000000-0005-0000-0000-00000A070000}"/>
    <cellStyle name="Normal 55 54" xfId="1803" xr:uid="{00000000-0005-0000-0000-00000B070000}"/>
    <cellStyle name="Normal 55 55" xfId="1804" xr:uid="{00000000-0005-0000-0000-00000C070000}"/>
    <cellStyle name="Normal 55 56" xfId="1805" xr:uid="{00000000-0005-0000-0000-00000D070000}"/>
    <cellStyle name="Normal 55 57" xfId="1806" xr:uid="{00000000-0005-0000-0000-00000E070000}"/>
    <cellStyle name="Normal 55 58" xfId="1807" xr:uid="{00000000-0005-0000-0000-00000F070000}"/>
    <cellStyle name="Normal 55 59" xfId="1808" xr:uid="{00000000-0005-0000-0000-000010070000}"/>
    <cellStyle name="Normal 55 6" xfId="1809" xr:uid="{00000000-0005-0000-0000-000011070000}"/>
    <cellStyle name="Normal 55 60" xfId="1810" xr:uid="{00000000-0005-0000-0000-000012070000}"/>
    <cellStyle name="Normal 55 61" xfId="1811" xr:uid="{00000000-0005-0000-0000-000013070000}"/>
    <cellStyle name="Normal 55 62" xfId="1812" xr:uid="{00000000-0005-0000-0000-000014070000}"/>
    <cellStyle name="Normal 55 63" xfId="1813" xr:uid="{00000000-0005-0000-0000-000015070000}"/>
    <cellStyle name="Normal 55 64" xfId="1814" xr:uid="{00000000-0005-0000-0000-000016070000}"/>
    <cellStyle name="Normal 55 65" xfId="1815" xr:uid="{00000000-0005-0000-0000-000017070000}"/>
    <cellStyle name="Normal 55 66" xfId="1816" xr:uid="{00000000-0005-0000-0000-000018070000}"/>
    <cellStyle name="Normal 55 67" xfId="1817" xr:uid="{00000000-0005-0000-0000-000019070000}"/>
    <cellStyle name="Normal 55 7" xfId="1818" xr:uid="{00000000-0005-0000-0000-00001A070000}"/>
    <cellStyle name="Normal 55 8" xfId="1819" xr:uid="{00000000-0005-0000-0000-00001B070000}"/>
    <cellStyle name="Normal 55 9" xfId="1820" xr:uid="{00000000-0005-0000-0000-00001C070000}"/>
    <cellStyle name="Normal 57" xfId="1821" xr:uid="{00000000-0005-0000-0000-00001D070000}"/>
    <cellStyle name="Normal 57 10" xfId="1822" xr:uid="{00000000-0005-0000-0000-00001E070000}"/>
    <cellStyle name="Normal 57 11" xfId="1823" xr:uid="{00000000-0005-0000-0000-00001F070000}"/>
    <cellStyle name="Normal 57 12" xfId="1824" xr:uid="{00000000-0005-0000-0000-000020070000}"/>
    <cellStyle name="Normal 57 13" xfId="1825" xr:uid="{00000000-0005-0000-0000-000021070000}"/>
    <cellStyle name="Normal 57 14" xfId="1826" xr:uid="{00000000-0005-0000-0000-000022070000}"/>
    <cellStyle name="Normal 57 15" xfId="1827" xr:uid="{00000000-0005-0000-0000-000023070000}"/>
    <cellStyle name="Normal 57 16" xfId="1828" xr:uid="{00000000-0005-0000-0000-000024070000}"/>
    <cellStyle name="Normal 57 17" xfId="1829" xr:uid="{00000000-0005-0000-0000-000025070000}"/>
    <cellStyle name="Normal 57 18" xfId="1830" xr:uid="{00000000-0005-0000-0000-000026070000}"/>
    <cellStyle name="Normal 57 19" xfId="1831" xr:uid="{00000000-0005-0000-0000-000027070000}"/>
    <cellStyle name="Normal 57 2" xfId="1832" xr:uid="{00000000-0005-0000-0000-000028070000}"/>
    <cellStyle name="Normal 57 20" xfId="1833" xr:uid="{00000000-0005-0000-0000-000029070000}"/>
    <cellStyle name="Normal 57 21" xfId="1834" xr:uid="{00000000-0005-0000-0000-00002A070000}"/>
    <cellStyle name="Normal 57 22" xfId="1835" xr:uid="{00000000-0005-0000-0000-00002B070000}"/>
    <cellStyle name="Normal 57 23" xfId="1836" xr:uid="{00000000-0005-0000-0000-00002C070000}"/>
    <cellStyle name="Normal 57 24" xfId="1837" xr:uid="{00000000-0005-0000-0000-00002D070000}"/>
    <cellStyle name="Normal 57 25" xfId="1838" xr:uid="{00000000-0005-0000-0000-00002E070000}"/>
    <cellStyle name="Normal 57 26" xfId="1839" xr:uid="{00000000-0005-0000-0000-00002F070000}"/>
    <cellStyle name="Normal 57 27" xfId="1840" xr:uid="{00000000-0005-0000-0000-000030070000}"/>
    <cellStyle name="Normal 57 28" xfId="1841" xr:uid="{00000000-0005-0000-0000-000031070000}"/>
    <cellStyle name="Normal 57 29" xfId="1842" xr:uid="{00000000-0005-0000-0000-000032070000}"/>
    <cellStyle name="Normal 57 3" xfId="1843" xr:uid="{00000000-0005-0000-0000-000033070000}"/>
    <cellStyle name="Normal 57 30" xfId="1844" xr:uid="{00000000-0005-0000-0000-000034070000}"/>
    <cellStyle name="Normal 57 31" xfId="1845" xr:uid="{00000000-0005-0000-0000-000035070000}"/>
    <cellStyle name="Normal 57 32" xfId="1846" xr:uid="{00000000-0005-0000-0000-000036070000}"/>
    <cellStyle name="Normal 57 33" xfId="1847" xr:uid="{00000000-0005-0000-0000-000037070000}"/>
    <cellStyle name="Normal 57 34" xfId="1848" xr:uid="{00000000-0005-0000-0000-000038070000}"/>
    <cellStyle name="Normal 57 35" xfId="1849" xr:uid="{00000000-0005-0000-0000-000039070000}"/>
    <cellStyle name="Normal 57 36" xfId="1850" xr:uid="{00000000-0005-0000-0000-00003A070000}"/>
    <cellStyle name="Normal 57 37" xfId="1851" xr:uid="{00000000-0005-0000-0000-00003B070000}"/>
    <cellStyle name="Normal 57 38" xfId="1852" xr:uid="{00000000-0005-0000-0000-00003C070000}"/>
    <cellStyle name="Normal 57 39" xfId="1853" xr:uid="{00000000-0005-0000-0000-00003D070000}"/>
    <cellStyle name="Normal 57 4" xfId="1854" xr:uid="{00000000-0005-0000-0000-00003E070000}"/>
    <cellStyle name="Normal 57 40" xfId="1855" xr:uid="{00000000-0005-0000-0000-00003F070000}"/>
    <cellStyle name="Normal 57 41" xfId="1856" xr:uid="{00000000-0005-0000-0000-000040070000}"/>
    <cellStyle name="Normal 57 42" xfId="1857" xr:uid="{00000000-0005-0000-0000-000041070000}"/>
    <cellStyle name="Normal 57 43" xfId="1858" xr:uid="{00000000-0005-0000-0000-000042070000}"/>
    <cellStyle name="Normal 57 44" xfId="1859" xr:uid="{00000000-0005-0000-0000-000043070000}"/>
    <cellStyle name="Normal 57 45" xfId="1860" xr:uid="{00000000-0005-0000-0000-000044070000}"/>
    <cellStyle name="Normal 57 46" xfId="1861" xr:uid="{00000000-0005-0000-0000-000045070000}"/>
    <cellStyle name="Normal 57 47" xfId="1862" xr:uid="{00000000-0005-0000-0000-000046070000}"/>
    <cellStyle name="Normal 57 48" xfId="1863" xr:uid="{00000000-0005-0000-0000-000047070000}"/>
    <cellStyle name="Normal 57 49" xfId="1864" xr:uid="{00000000-0005-0000-0000-000048070000}"/>
    <cellStyle name="Normal 57 5" xfId="1865" xr:uid="{00000000-0005-0000-0000-000049070000}"/>
    <cellStyle name="Normal 57 50" xfId="1866" xr:uid="{00000000-0005-0000-0000-00004A070000}"/>
    <cellStyle name="Normal 57 51" xfId="1867" xr:uid="{00000000-0005-0000-0000-00004B070000}"/>
    <cellStyle name="Normal 57 52" xfId="1868" xr:uid="{00000000-0005-0000-0000-00004C070000}"/>
    <cellStyle name="Normal 57 53" xfId="1869" xr:uid="{00000000-0005-0000-0000-00004D070000}"/>
    <cellStyle name="Normal 57 54" xfId="1870" xr:uid="{00000000-0005-0000-0000-00004E070000}"/>
    <cellStyle name="Normal 57 55" xfId="1871" xr:uid="{00000000-0005-0000-0000-00004F070000}"/>
    <cellStyle name="Normal 57 56" xfId="1872" xr:uid="{00000000-0005-0000-0000-000050070000}"/>
    <cellStyle name="Normal 57 57" xfId="1873" xr:uid="{00000000-0005-0000-0000-000051070000}"/>
    <cellStyle name="Normal 57 58" xfId="1874" xr:uid="{00000000-0005-0000-0000-000052070000}"/>
    <cellStyle name="Normal 57 59" xfId="1875" xr:uid="{00000000-0005-0000-0000-000053070000}"/>
    <cellStyle name="Normal 57 6" xfId="1876" xr:uid="{00000000-0005-0000-0000-000054070000}"/>
    <cellStyle name="Normal 57 60" xfId="1877" xr:uid="{00000000-0005-0000-0000-000055070000}"/>
    <cellStyle name="Normal 57 61" xfId="1878" xr:uid="{00000000-0005-0000-0000-000056070000}"/>
    <cellStyle name="Normal 57 62" xfId="1879" xr:uid="{00000000-0005-0000-0000-000057070000}"/>
    <cellStyle name="Normal 57 63" xfId="1880" xr:uid="{00000000-0005-0000-0000-000058070000}"/>
    <cellStyle name="Normal 57 64" xfId="1881" xr:uid="{00000000-0005-0000-0000-000059070000}"/>
    <cellStyle name="Normal 57 65" xfId="1882" xr:uid="{00000000-0005-0000-0000-00005A070000}"/>
    <cellStyle name="Normal 57 66" xfId="1883" xr:uid="{00000000-0005-0000-0000-00005B070000}"/>
    <cellStyle name="Normal 57 67" xfId="1884" xr:uid="{00000000-0005-0000-0000-00005C070000}"/>
    <cellStyle name="Normal 57 7" xfId="1885" xr:uid="{00000000-0005-0000-0000-00005D070000}"/>
    <cellStyle name="Normal 57 8" xfId="1886" xr:uid="{00000000-0005-0000-0000-00005E070000}"/>
    <cellStyle name="Normal 57 9" xfId="1887" xr:uid="{00000000-0005-0000-0000-00005F070000}"/>
    <cellStyle name="Normal 6" xfId="1888" xr:uid="{00000000-0005-0000-0000-000060070000}"/>
    <cellStyle name="Normal 6 2" xfId="1889" xr:uid="{00000000-0005-0000-0000-000061070000}"/>
    <cellStyle name="Normal 6 2 10" xfId="1890" xr:uid="{00000000-0005-0000-0000-000062070000}"/>
    <cellStyle name="Normal 6 2 11" xfId="1891" xr:uid="{00000000-0005-0000-0000-000063070000}"/>
    <cellStyle name="Normal 6 2 12" xfId="1892" xr:uid="{00000000-0005-0000-0000-000064070000}"/>
    <cellStyle name="Normal 6 2 13" xfId="1893" xr:uid="{00000000-0005-0000-0000-000065070000}"/>
    <cellStyle name="Normal 6 2 14" xfId="1894" xr:uid="{00000000-0005-0000-0000-000066070000}"/>
    <cellStyle name="Normal 6 2 15" xfId="1895" xr:uid="{00000000-0005-0000-0000-000067070000}"/>
    <cellStyle name="Normal 6 2 16" xfId="1896" xr:uid="{00000000-0005-0000-0000-000068070000}"/>
    <cellStyle name="Normal 6 2 17" xfId="1897" xr:uid="{00000000-0005-0000-0000-000069070000}"/>
    <cellStyle name="Normal 6 2 18" xfId="1898" xr:uid="{00000000-0005-0000-0000-00006A070000}"/>
    <cellStyle name="Normal 6 2 19" xfId="1899" xr:uid="{00000000-0005-0000-0000-00006B070000}"/>
    <cellStyle name="Normal 6 2 2" xfId="1900" xr:uid="{00000000-0005-0000-0000-00006C070000}"/>
    <cellStyle name="Normal 6 2 20" xfId="1901" xr:uid="{00000000-0005-0000-0000-00006D070000}"/>
    <cellStyle name="Normal 6 2 21" xfId="1902" xr:uid="{00000000-0005-0000-0000-00006E070000}"/>
    <cellStyle name="Normal 6 2 22" xfId="1903" xr:uid="{00000000-0005-0000-0000-00006F070000}"/>
    <cellStyle name="Normal 6 2 23" xfId="1904" xr:uid="{00000000-0005-0000-0000-000070070000}"/>
    <cellStyle name="Normal 6 2 24" xfId="1905" xr:uid="{00000000-0005-0000-0000-000071070000}"/>
    <cellStyle name="Normal 6 2 25" xfId="1906" xr:uid="{00000000-0005-0000-0000-000072070000}"/>
    <cellStyle name="Normal 6 2 26" xfId="1907" xr:uid="{00000000-0005-0000-0000-000073070000}"/>
    <cellStyle name="Normal 6 2 27" xfId="1908" xr:uid="{00000000-0005-0000-0000-000074070000}"/>
    <cellStyle name="Normal 6 2 28" xfId="1909" xr:uid="{00000000-0005-0000-0000-000075070000}"/>
    <cellStyle name="Normal 6 2 29" xfId="1910" xr:uid="{00000000-0005-0000-0000-000076070000}"/>
    <cellStyle name="Normal 6 2 3" xfId="1911" xr:uid="{00000000-0005-0000-0000-000077070000}"/>
    <cellStyle name="Normal 6 2 30" xfId="1912" xr:uid="{00000000-0005-0000-0000-000078070000}"/>
    <cellStyle name="Normal 6 2 31" xfId="1913" xr:uid="{00000000-0005-0000-0000-000079070000}"/>
    <cellStyle name="Normal 6 2 32" xfId="1914" xr:uid="{00000000-0005-0000-0000-00007A070000}"/>
    <cellStyle name="Normal 6 2 33" xfId="1915" xr:uid="{00000000-0005-0000-0000-00007B070000}"/>
    <cellStyle name="Normal 6 2 34" xfId="1916" xr:uid="{00000000-0005-0000-0000-00007C070000}"/>
    <cellStyle name="Normal 6 2 35" xfId="1917" xr:uid="{00000000-0005-0000-0000-00007D070000}"/>
    <cellStyle name="Normal 6 2 36" xfId="1918" xr:uid="{00000000-0005-0000-0000-00007E070000}"/>
    <cellStyle name="Normal 6 2 37" xfId="1919" xr:uid="{00000000-0005-0000-0000-00007F070000}"/>
    <cellStyle name="Normal 6 2 38" xfId="1920" xr:uid="{00000000-0005-0000-0000-000080070000}"/>
    <cellStyle name="Normal 6 2 39" xfId="1921" xr:uid="{00000000-0005-0000-0000-000081070000}"/>
    <cellStyle name="Normal 6 2 4" xfId="1922" xr:uid="{00000000-0005-0000-0000-000082070000}"/>
    <cellStyle name="Normal 6 2 40" xfId="1923" xr:uid="{00000000-0005-0000-0000-000083070000}"/>
    <cellStyle name="Normal 6 2 41" xfId="1924" xr:uid="{00000000-0005-0000-0000-000084070000}"/>
    <cellStyle name="Normal 6 2 42" xfId="1925" xr:uid="{00000000-0005-0000-0000-000085070000}"/>
    <cellStyle name="Normal 6 2 43" xfId="1926" xr:uid="{00000000-0005-0000-0000-000086070000}"/>
    <cellStyle name="Normal 6 2 44" xfId="1927" xr:uid="{00000000-0005-0000-0000-000087070000}"/>
    <cellStyle name="Normal 6 2 45" xfId="1928" xr:uid="{00000000-0005-0000-0000-000088070000}"/>
    <cellStyle name="Normal 6 2 46" xfId="1929" xr:uid="{00000000-0005-0000-0000-000089070000}"/>
    <cellStyle name="Normal 6 2 47" xfId="1930" xr:uid="{00000000-0005-0000-0000-00008A070000}"/>
    <cellStyle name="Normal 6 2 48" xfId="1931" xr:uid="{00000000-0005-0000-0000-00008B070000}"/>
    <cellStyle name="Normal 6 2 49" xfId="1932" xr:uid="{00000000-0005-0000-0000-00008C070000}"/>
    <cellStyle name="Normal 6 2 5" xfId="1933" xr:uid="{00000000-0005-0000-0000-00008D070000}"/>
    <cellStyle name="Normal 6 2 50" xfId="1934" xr:uid="{00000000-0005-0000-0000-00008E070000}"/>
    <cellStyle name="Normal 6 2 51" xfId="1935" xr:uid="{00000000-0005-0000-0000-00008F070000}"/>
    <cellStyle name="Normal 6 2 52" xfId="1936" xr:uid="{00000000-0005-0000-0000-000090070000}"/>
    <cellStyle name="Normal 6 2 53" xfId="1937" xr:uid="{00000000-0005-0000-0000-000091070000}"/>
    <cellStyle name="Normal 6 2 54" xfId="1938" xr:uid="{00000000-0005-0000-0000-000092070000}"/>
    <cellStyle name="Normal 6 2 55" xfId="1939" xr:uid="{00000000-0005-0000-0000-000093070000}"/>
    <cellStyle name="Normal 6 2 56" xfId="1940" xr:uid="{00000000-0005-0000-0000-000094070000}"/>
    <cellStyle name="Normal 6 2 57" xfId="1941" xr:uid="{00000000-0005-0000-0000-000095070000}"/>
    <cellStyle name="Normal 6 2 58" xfId="1942" xr:uid="{00000000-0005-0000-0000-000096070000}"/>
    <cellStyle name="Normal 6 2 59" xfId="1943" xr:uid="{00000000-0005-0000-0000-000097070000}"/>
    <cellStyle name="Normal 6 2 6" xfId="1944" xr:uid="{00000000-0005-0000-0000-000098070000}"/>
    <cellStyle name="Normal 6 2 60" xfId="1945" xr:uid="{00000000-0005-0000-0000-000099070000}"/>
    <cellStyle name="Normal 6 2 61" xfId="1946" xr:uid="{00000000-0005-0000-0000-00009A070000}"/>
    <cellStyle name="Normal 6 2 62" xfId="1947" xr:uid="{00000000-0005-0000-0000-00009B070000}"/>
    <cellStyle name="Normal 6 2 63" xfId="1948" xr:uid="{00000000-0005-0000-0000-00009C070000}"/>
    <cellStyle name="Normal 6 2 64" xfId="1949" xr:uid="{00000000-0005-0000-0000-00009D070000}"/>
    <cellStyle name="Normal 6 2 65" xfId="1950" xr:uid="{00000000-0005-0000-0000-00009E070000}"/>
    <cellStyle name="Normal 6 2 66" xfId="1951" xr:uid="{00000000-0005-0000-0000-00009F070000}"/>
    <cellStyle name="Normal 6 2 67" xfId="1952" xr:uid="{00000000-0005-0000-0000-0000A0070000}"/>
    <cellStyle name="Normal 6 2 7" xfId="1953" xr:uid="{00000000-0005-0000-0000-0000A1070000}"/>
    <cellStyle name="Normal 6 2 8" xfId="1954" xr:uid="{00000000-0005-0000-0000-0000A2070000}"/>
    <cellStyle name="Normal 6 2 9" xfId="1955" xr:uid="{00000000-0005-0000-0000-0000A3070000}"/>
    <cellStyle name="Normal 7" xfId="1956" xr:uid="{00000000-0005-0000-0000-0000A4070000}"/>
    <cellStyle name="Normal 8" xfId="1957" xr:uid="{00000000-0005-0000-0000-0000A5070000}"/>
    <cellStyle name="Normal 9" xfId="1958" xr:uid="{00000000-0005-0000-0000-0000A6070000}"/>
    <cellStyle name="Porcentaje" xfId="2297" builtinId="5"/>
    <cellStyle name="Porcentual 2" xfId="1959" xr:uid="{00000000-0005-0000-0000-0000A8070000}"/>
    <cellStyle name="Porcentual 2 2" xfId="1960" xr:uid="{00000000-0005-0000-0000-0000A9070000}"/>
    <cellStyle name="Porcentual 2 2 10" xfId="1961" xr:uid="{00000000-0005-0000-0000-0000AA070000}"/>
    <cellStyle name="Porcentual 2 2 11" xfId="1962" xr:uid="{00000000-0005-0000-0000-0000AB070000}"/>
    <cellStyle name="Porcentual 2 2 12" xfId="1963" xr:uid="{00000000-0005-0000-0000-0000AC070000}"/>
    <cellStyle name="Porcentual 2 2 13" xfId="1964" xr:uid="{00000000-0005-0000-0000-0000AD070000}"/>
    <cellStyle name="Porcentual 2 2 14" xfId="1965" xr:uid="{00000000-0005-0000-0000-0000AE070000}"/>
    <cellStyle name="Porcentual 2 2 15" xfId="1966" xr:uid="{00000000-0005-0000-0000-0000AF070000}"/>
    <cellStyle name="Porcentual 2 2 16" xfId="1967" xr:uid="{00000000-0005-0000-0000-0000B0070000}"/>
    <cellStyle name="Porcentual 2 2 17" xfId="1968" xr:uid="{00000000-0005-0000-0000-0000B1070000}"/>
    <cellStyle name="Porcentual 2 2 18" xfId="1969" xr:uid="{00000000-0005-0000-0000-0000B2070000}"/>
    <cellStyle name="Porcentual 2 2 19" xfId="1970" xr:uid="{00000000-0005-0000-0000-0000B3070000}"/>
    <cellStyle name="Porcentual 2 2 2" xfId="1971" xr:uid="{00000000-0005-0000-0000-0000B4070000}"/>
    <cellStyle name="Porcentual 2 2 2 2" xfId="1972" xr:uid="{00000000-0005-0000-0000-0000B5070000}"/>
    <cellStyle name="Porcentual 2 2 2 2 10" xfId="1973" xr:uid="{00000000-0005-0000-0000-0000B6070000}"/>
    <cellStyle name="Porcentual 2 2 2 2 11" xfId="1974" xr:uid="{00000000-0005-0000-0000-0000B7070000}"/>
    <cellStyle name="Porcentual 2 2 2 2 12" xfId="1975" xr:uid="{00000000-0005-0000-0000-0000B8070000}"/>
    <cellStyle name="Porcentual 2 2 2 2 13" xfId="1976" xr:uid="{00000000-0005-0000-0000-0000B9070000}"/>
    <cellStyle name="Porcentual 2 2 2 2 14" xfId="1977" xr:uid="{00000000-0005-0000-0000-0000BA070000}"/>
    <cellStyle name="Porcentual 2 2 2 2 15" xfId="1978" xr:uid="{00000000-0005-0000-0000-0000BB070000}"/>
    <cellStyle name="Porcentual 2 2 2 2 16" xfId="1979" xr:uid="{00000000-0005-0000-0000-0000BC070000}"/>
    <cellStyle name="Porcentual 2 2 2 2 17" xfId="1980" xr:uid="{00000000-0005-0000-0000-0000BD070000}"/>
    <cellStyle name="Porcentual 2 2 2 2 18" xfId="1981" xr:uid="{00000000-0005-0000-0000-0000BE070000}"/>
    <cellStyle name="Porcentual 2 2 2 2 19" xfId="1982" xr:uid="{00000000-0005-0000-0000-0000BF070000}"/>
    <cellStyle name="Porcentual 2 2 2 2 2" xfId="1983" xr:uid="{00000000-0005-0000-0000-0000C0070000}"/>
    <cellStyle name="Porcentual 2 2 2 2 2 2" xfId="1984" xr:uid="{00000000-0005-0000-0000-0000C1070000}"/>
    <cellStyle name="Porcentual 2 2 2 2 2 2 10" xfId="1985" xr:uid="{00000000-0005-0000-0000-0000C2070000}"/>
    <cellStyle name="Porcentual 2 2 2 2 2 2 11" xfId="1986" xr:uid="{00000000-0005-0000-0000-0000C3070000}"/>
    <cellStyle name="Porcentual 2 2 2 2 2 2 12" xfId="1987" xr:uid="{00000000-0005-0000-0000-0000C4070000}"/>
    <cellStyle name="Porcentual 2 2 2 2 2 2 13" xfId="1988" xr:uid="{00000000-0005-0000-0000-0000C5070000}"/>
    <cellStyle name="Porcentual 2 2 2 2 2 2 14" xfId="1989" xr:uid="{00000000-0005-0000-0000-0000C6070000}"/>
    <cellStyle name="Porcentual 2 2 2 2 2 2 15" xfId="1990" xr:uid="{00000000-0005-0000-0000-0000C7070000}"/>
    <cellStyle name="Porcentual 2 2 2 2 2 2 16" xfId="1991" xr:uid="{00000000-0005-0000-0000-0000C8070000}"/>
    <cellStyle name="Porcentual 2 2 2 2 2 2 17" xfId="1992" xr:uid="{00000000-0005-0000-0000-0000C9070000}"/>
    <cellStyle name="Porcentual 2 2 2 2 2 2 18" xfId="1993" xr:uid="{00000000-0005-0000-0000-0000CA070000}"/>
    <cellStyle name="Porcentual 2 2 2 2 2 2 19" xfId="1994" xr:uid="{00000000-0005-0000-0000-0000CB070000}"/>
    <cellStyle name="Porcentual 2 2 2 2 2 2 2" xfId="1995" xr:uid="{00000000-0005-0000-0000-0000CC070000}"/>
    <cellStyle name="Porcentual 2 2 2 2 2 2 20" xfId="1996" xr:uid="{00000000-0005-0000-0000-0000CD070000}"/>
    <cellStyle name="Porcentual 2 2 2 2 2 2 21" xfId="1997" xr:uid="{00000000-0005-0000-0000-0000CE070000}"/>
    <cellStyle name="Porcentual 2 2 2 2 2 2 22" xfId="1998" xr:uid="{00000000-0005-0000-0000-0000CF070000}"/>
    <cellStyle name="Porcentual 2 2 2 2 2 2 23" xfId="1999" xr:uid="{00000000-0005-0000-0000-0000D0070000}"/>
    <cellStyle name="Porcentual 2 2 2 2 2 2 24" xfId="2000" xr:uid="{00000000-0005-0000-0000-0000D1070000}"/>
    <cellStyle name="Porcentual 2 2 2 2 2 2 25" xfId="2001" xr:uid="{00000000-0005-0000-0000-0000D2070000}"/>
    <cellStyle name="Porcentual 2 2 2 2 2 2 26" xfId="2002" xr:uid="{00000000-0005-0000-0000-0000D3070000}"/>
    <cellStyle name="Porcentual 2 2 2 2 2 2 27" xfId="2003" xr:uid="{00000000-0005-0000-0000-0000D4070000}"/>
    <cellStyle name="Porcentual 2 2 2 2 2 2 28" xfId="2004" xr:uid="{00000000-0005-0000-0000-0000D5070000}"/>
    <cellStyle name="Porcentual 2 2 2 2 2 2 29" xfId="2005" xr:uid="{00000000-0005-0000-0000-0000D6070000}"/>
    <cellStyle name="Porcentual 2 2 2 2 2 2 3" xfId="2006" xr:uid="{00000000-0005-0000-0000-0000D7070000}"/>
    <cellStyle name="Porcentual 2 2 2 2 2 2 30" xfId="2007" xr:uid="{00000000-0005-0000-0000-0000D8070000}"/>
    <cellStyle name="Porcentual 2 2 2 2 2 2 31" xfId="2008" xr:uid="{00000000-0005-0000-0000-0000D9070000}"/>
    <cellStyle name="Porcentual 2 2 2 2 2 2 32" xfId="2009" xr:uid="{00000000-0005-0000-0000-0000DA070000}"/>
    <cellStyle name="Porcentual 2 2 2 2 2 2 33" xfId="2010" xr:uid="{00000000-0005-0000-0000-0000DB070000}"/>
    <cellStyle name="Porcentual 2 2 2 2 2 2 34" xfId="2011" xr:uid="{00000000-0005-0000-0000-0000DC070000}"/>
    <cellStyle name="Porcentual 2 2 2 2 2 2 35" xfId="2012" xr:uid="{00000000-0005-0000-0000-0000DD070000}"/>
    <cellStyle name="Porcentual 2 2 2 2 2 2 36" xfId="2013" xr:uid="{00000000-0005-0000-0000-0000DE070000}"/>
    <cellStyle name="Porcentual 2 2 2 2 2 2 37" xfId="2014" xr:uid="{00000000-0005-0000-0000-0000DF070000}"/>
    <cellStyle name="Porcentual 2 2 2 2 2 2 38" xfId="2015" xr:uid="{00000000-0005-0000-0000-0000E0070000}"/>
    <cellStyle name="Porcentual 2 2 2 2 2 2 39" xfId="2016" xr:uid="{00000000-0005-0000-0000-0000E1070000}"/>
    <cellStyle name="Porcentual 2 2 2 2 2 2 4" xfId="2017" xr:uid="{00000000-0005-0000-0000-0000E2070000}"/>
    <cellStyle name="Porcentual 2 2 2 2 2 2 40" xfId="2018" xr:uid="{00000000-0005-0000-0000-0000E3070000}"/>
    <cellStyle name="Porcentual 2 2 2 2 2 2 41" xfId="2019" xr:uid="{00000000-0005-0000-0000-0000E4070000}"/>
    <cellStyle name="Porcentual 2 2 2 2 2 2 42" xfId="2020" xr:uid="{00000000-0005-0000-0000-0000E5070000}"/>
    <cellStyle name="Porcentual 2 2 2 2 2 2 43" xfId="2021" xr:uid="{00000000-0005-0000-0000-0000E6070000}"/>
    <cellStyle name="Porcentual 2 2 2 2 2 2 44" xfId="2022" xr:uid="{00000000-0005-0000-0000-0000E7070000}"/>
    <cellStyle name="Porcentual 2 2 2 2 2 2 45" xfId="2023" xr:uid="{00000000-0005-0000-0000-0000E8070000}"/>
    <cellStyle name="Porcentual 2 2 2 2 2 2 46" xfId="2024" xr:uid="{00000000-0005-0000-0000-0000E9070000}"/>
    <cellStyle name="Porcentual 2 2 2 2 2 2 47" xfId="2025" xr:uid="{00000000-0005-0000-0000-0000EA070000}"/>
    <cellStyle name="Porcentual 2 2 2 2 2 2 48" xfId="2026" xr:uid="{00000000-0005-0000-0000-0000EB070000}"/>
    <cellStyle name="Porcentual 2 2 2 2 2 2 49" xfId="2027" xr:uid="{00000000-0005-0000-0000-0000EC070000}"/>
    <cellStyle name="Porcentual 2 2 2 2 2 2 5" xfId="2028" xr:uid="{00000000-0005-0000-0000-0000ED070000}"/>
    <cellStyle name="Porcentual 2 2 2 2 2 2 50" xfId="2029" xr:uid="{00000000-0005-0000-0000-0000EE070000}"/>
    <cellStyle name="Porcentual 2 2 2 2 2 2 51" xfId="2030" xr:uid="{00000000-0005-0000-0000-0000EF070000}"/>
    <cellStyle name="Porcentual 2 2 2 2 2 2 52" xfId="2031" xr:uid="{00000000-0005-0000-0000-0000F0070000}"/>
    <cellStyle name="Porcentual 2 2 2 2 2 2 53" xfId="2032" xr:uid="{00000000-0005-0000-0000-0000F1070000}"/>
    <cellStyle name="Porcentual 2 2 2 2 2 2 54" xfId="2033" xr:uid="{00000000-0005-0000-0000-0000F2070000}"/>
    <cellStyle name="Porcentual 2 2 2 2 2 2 55" xfId="2034" xr:uid="{00000000-0005-0000-0000-0000F3070000}"/>
    <cellStyle name="Porcentual 2 2 2 2 2 2 56" xfId="2035" xr:uid="{00000000-0005-0000-0000-0000F4070000}"/>
    <cellStyle name="Porcentual 2 2 2 2 2 2 57" xfId="2036" xr:uid="{00000000-0005-0000-0000-0000F5070000}"/>
    <cellStyle name="Porcentual 2 2 2 2 2 2 58" xfId="2037" xr:uid="{00000000-0005-0000-0000-0000F6070000}"/>
    <cellStyle name="Porcentual 2 2 2 2 2 2 59" xfId="2038" xr:uid="{00000000-0005-0000-0000-0000F7070000}"/>
    <cellStyle name="Porcentual 2 2 2 2 2 2 6" xfId="2039" xr:uid="{00000000-0005-0000-0000-0000F8070000}"/>
    <cellStyle name="Porcentual 2 2 2 2 2 2 60" xfId="2040" xr:uid="{00000000-0005-0000-0000-0000F9070000}"/>
    <cellStyle name="Porcentual 2 2 2 2 2 2 61" xfId="2041" xr:uid="{00000000-0005-0000-0000-0000FA070000}"/>
    <cellStyle name="Porcentual 2 2 2 2 2 2 62" xfId="2042" xr:uid="{00000000-0005-0000-0000-0000FB070000}"/>
    <cellStyle name="Porcentual 2 2 2 2 2 2 63" xfId="2043" xr:uid="{00000000-0005-0000-0000-0000FC070000}"/>
    <cellStyle name="Porcentual 2 2 2 2 2 2 64" xfId="2044" xr:uid="{00000000-0005-0000-0000-0000FD070000}"/>
    <cellStyle name="Porcentual 2 2 2 2 2 2 65" xfId="2045" xr:uid="{00000000-0005-0000-0000-0000FE070000}"/>
    <cellStyle name="Porcentual 2 2 2 2 2 2 66" xfId="2046" xr:uid="{00000000-0005-0000-0000-0000FF070000}"/>
    <cellStyle name="Porcentual 2 2 2 2 2 2 7" xfId="2047" xr:uid="{00000000-0005-0000-0000-000000080000}"/>
    <cellStyle name="Porcentual 2 2 2 2 2 2 8" xfId="2048" xr:uid="{00000000-0005-0000-0000-000001080000}"/>
    <cellStyle name="Porcentual 2 2 2 2 2 2 9" xfId="2049" xr:uid="{00000000-0005-0000-0000-000002080000}"/>
    <cellStyle name="Porcentual 2 2 2 2 2 3" xfId="2050" xr:uid="{00000000-0005-0000-0000-000003080000}"/>
    <cellStyle name="Porcentual 2 2 2 2 20" xfId="2051" xr:uid="{00000000-0005-0000-0000-000004080000}"/>
    <cellStyle name="Porcentual 2 2 2 2 21" xfId="2052" xr:uid="{00000000-0005-0000-0000-000005080000}"/>
    <cellStyle name="Porcentual 2 2 2 2 22" xfId="2053" xr:uid="{00000000-0005-0000-0000-000006080000}"/>
    <cellStyle name="Porcentual 2 2 2 2 23" xfId="2054" xr:uid="{00000000-0005-0000-0000-000007080000}"/>
    <cellStyle name="Porcentual 2 2 2 2 24" xfId="2055" xr:uid="{00000000-0005-0000-0000-000008080000}"/>
    <cellStyle name="Porcentual 2 2 2 2 25" xfId="2056" xr:uid="{00000000-0005-0000-0000-000009080000}"/>
    <cellStyle name="Porcentual 2 2 2 2 26" xfId="2057" xr:uid="{00000000-0005-0000-0000-00000A080000}"/>
    <cellStyle name="Porcentual 2 2 2 2 27" xfId="2058" xr:uid="{00000000-0005-0000-0000-00000B080000}"/>
    <cellStyle name="Porcentual 2 2 2 2 28" xfId="2059" xr:uid="{00000000-0005-0000-0000-00000C080000}"/>
    <cellStyle name="Porcentual 2 2 2 2 29" xfId="2060" xr:uid="{00000000-0005-0000-0000-00000D080000}"/>
    <cellStyle name="Porcentual 2 2 2 2 3" xfId="2061" xr:uid="{00000000-0005-0000-0000-00000E080000}"/>
    <cellStyle name="Porcentual 2 2 2 2 30" xfId="2062" xr:uid="{00000000-0005-0000-0000-00000F080000}"/>
    <cellStyle name="Porcentual 2 2 2 2 31" xfId="2063" xr:uid="{00000000-0005-0000-0000-000010080000}"/>
    <cellStyle name="Porcentual 2 2 2 2 32" xfId="2064" xr:uid="{00000000-0005-0000-0000-000011080000}"/>
    <cellStyle name="Porcentual 2 2 2 2 33" xfId="2065" xr:uid="{00000000-0005-0000-0000-000012080000}"/>
    <cellStyle name="Porcentual 2 2 2 2 34" xfId="2066" xr:uid="{00000000-0005-0000-0000-000013080000}"/>
    <cellStyle name="Porcentual 2 2 2 2 35" xfId="2067" xr:uid="{00000000-0005-0000-0000-000014080000}"/>
    <cellStyle name="Porcentual 2 2 2 2 36" xfId="2068" xr:uid="{00000000-0005-0000-0000-000015080000}"/>
    <cellStyle name="Porcentual 2 2 2 2 37" xfId="2069" xr:uid="{00000000-0005-0000-0000-000016080000}"/>
    <cellStyle name="Porcentual 2 2 2 2 38" xfId="2070" xr:uid="{00000000-0005-0000-0000-000017080000}"/>
    <cellStyle name="Porcentual 2 2 2 2 39" xfId="2071" xr:uid="{00000000-0005-0000-0000-000018080000}"/>
    <cellStyle name="Porcentual 2 2 2 2 4" xfId="2072" xr:uid="{00000000-0005-0000-0000-000019080000}"/>
    <cellStyle name="Porcentual 2 2 2 2 40" xfId="2073" xr:uid="{00000000-0005-0000-0000-00001A080000}"/>
    <cellStyle name="Porcentual 2 2 2 2 41" xfId="2074" xr:uid="{00000000-0005-0000-0000-00001B080000}"/>
    <cellStyle name="Porcentual 2 2 2 2 42" xfId="2075" xr:uid="{00000000-0005-0000-0000-00001C080000}"/>
    <cellStyle name="Porcentual 2 2 2 2 43" xfId="2076" xr:uid="{00000000-0005-0000-0000-00001D080000}"/>
    <cellStyle name="Porcentual 2 2 2 2 44" xfId="2077" xr:uid="{00000000-0005-0000-0000-00001E080000}"/>
    <cellStyle name="Porcentual 2 2 2 2 45" xfId="2078" xr:uid="{00000000-0005-0000-0000-00001F080000}"/>
    <cellStyle name="Porcentual 2 2 2 2 46" xfId="2079" xr:uid="{00000000-0005-0000-0000-000020080000}"/>
    <cellStyle name="Porcentual 2 2 2 2 47" xfId="2080" xr:uid="{00000000-0005-0000-0000-000021080000}"/>
    <cellStyle name="Porcentual 2 2 2 2 48" xfId="2081" xr:uid="{00000000-0005-0000-0000-000022080000}"/>
    <cellStyle name="Porcentual 2 2 2 2 49" xfId="2082" xr:uid="{00000000-0005-0000-0000-000023080000}"/>
    <cellStyle name="Porcentual 2 2 2 2 5" xfId="2083" xr:uid="{00000000-0005-0000-0000-000024080000}"/>
    <cellStyle name="Porcentual 2 2 2 2 50" xfId="2084" xr:uid="{00000000-0005-0000-0000-000025080000}"/>
    <cellStyle name="Porcentual 2 2 2 2 51" xfId="2085" xr:uid="{00000000-0005-0000-0000-000026080000}"/>
    <cellStyle name="Porcentual 2 2 2 2 52" xfId="2086" xr:uid="{00000000-0005-0000-0000-000027080000}"/>
    <cellStyle name="Porcentual 2 2 2 2 53" xfId="2087" xr:uid="{00000000-0005-0000-0000-000028080000}"/>
    <cellStyle name="Porcentual 2 2 2 2 54" xfId="2088" xr:uid="{00000000-0005-0000-0000-000029080000}"/>
    <cellStyle name="Porcentual 2 2 2 2 55" xfId="2089" xr:uid="{00000000-0005-0000-0000-00002A080000}"/>
    <cellStyle name="Porcentual 2 2 2 2 56" xfId="2090" xr:uid="{00000000-0005-0000-0000-00002B080000}"/>
    <cellStyle name="Porcentual 2 2 2 2 57" xfId="2091" xr:uid="{00000000-0005-0000-0000-00002C080000}"/>
    <cellStyle name="Porcentual 2 2 2 2 58" xfId="2092" xr:uid="{00000000-0005-0000-0000-00002D080000}"/>
    <cellStyle name="Porcentual 2 2 2 2 59" xfId="2093" xr:uid="{00000000-0005-0000-0000-00002E080000}"/>
    <cellStyle name="Porcentual 2 2 2 2 6" xfId="2094" xr:uid="{00000000-0005-0000-0000-00002F080000}"/>
    <cellStyle name="Porcentual 2 2 2 2 60" xfId="2095" xr:uid="{00000000-0005-0000-0000-000030080000}"/>
    <cellStyle name="Porcentual 2 2 2 2 61" xfId="2096" xr:uid="{00000000-0005-0000-0000-000031080000}"/>
    <cellStyle name="Porcentual 2 2 2 2 62" xfId="2097" xr:uid="{00000000-0005-0000-0000-000032080000}"/>
    <cellStyle name="Porcentual 2 2 2 2 63" xfId="2098" xr:uid="{00000000-0005-0000-0000-000033080000}"/>
    <cellStyle name="Porcentual 2 2 2 2 64" xfId="2099" xr:uid="{00000000-0005-0000-0000-000034080000}"/>
    <cellStyle name="Porcentual 2 2 2 2 65" xfId="2100" xr:uid="{00000000-0005-0000-0000-000035080000}"/>
    <cellStyle name="Porcentual 2 2 2 2 66" xfId="2101" xr:uid="{00000000-0005-0000-0000-000036080000}"/>
    <cellStyle name="Porcentual 2 2 2 2 67" xfId="2102" xr:uid="{00000000-0005-0000-0000-000037080000}"/>
    <cellStyle name="Porcentual 2 2 2 2 7" xfId="2103" xr:uid="{00000000-0005-0000-0000-000038080000}"/>
    <cellStyle name="Porcentual 2 2 2 2 8" xfId="2104" xr:uid="{00000000-0005-0000-0000-000039080000}"/>
    <cellStyle name="Porcentual 2 2 2 2 9" xfId="2105" xr:uid="{00000000-0005-0000-0000-00003A080000}"/>
    <cellStyle name="Porcentual 2 2 2 3" xfId="2106" xr:uid="{00000000-0005-0000-0000-00003B080000}"/>
    <cellStyle name="Porcentual 2 2 2 3 10" xfId="2107" xr:uid="{00000000-0005-0000-0000-00003C080000}"/>
    <cellStyle name="Porcentual 2 2 2 3 11" xfId="2108" xr:uid="{00000000-0005-0000-0000-00003D080000}"/>
    <cellStyle name="Porcentual 2 2 2 3 12" xfId="2109" xr:uid="{00000000-0005-0000-0000-00003E080000}"/>
    <cellStyle name="Porcentual 2 2 2 3 13" xfId="2110" xr:uid="{00000000-0005-0000-0000-00003F080000}"/>
    <cellStyle name="Porcentual 2 2 2 3 14" xfId="2111" xr:uid="{00000000-0005-0000-0000-000040080000}"/>
    <cellStyle name="Porcentual 2 2 2 3 15" xfId="2112" xr:uid="{00000000-0005-0000-0000-000041080000}"/>
    <cellStyle name="Porcentual 2 2 2 3 16" xfId="2113" xr:uid="{00000000-0005-0000-0000-000042080000}"/>
    <cellStyle name="Porcentual 2 2 2 3 17" xfId="2114" xr:uid="{00000000-0005-0000-0000-000043080000}"/>
    <cellStyle name="Porcentual 2 2 2 3 18" xfId="2115" xr:uid="{00000000-0005-0000-0000-000044080000}"/>
    <cellStyle name="Porcentual 2 2 2 3 19" xfId="2116" xr:uid="{00000000-0005-0000-0000-000045080000}"/>
    <cellStyle name="Porcentual 2 2 2 3 2" xfId="2117" xr:uid="{00000000-0005-0000-0000-000046080000}"/>
    <cellStyle name="Porcentual 2 2 2 3 20" xfId="2118" xr:uid="{00000000-0005-0000-0000-000047080000}"/>
    <cellStyle name="Porcentual 2 2 2 3 21" xfId="2119" xr:uid="{00000000-0005-0000-0000-000048080000}"/>
    <cellStyle name="Porcentual 2 2 2 3 22" xfId="2120" xr:uid="{00000000-0005-0000-0000-000049080000}"/>
    <cellStyle name="Porcentual 2 2 2 3 23" xfId="2121" xr:uid="{00000000-0005-0000-0000-00004A080000}"/>
    <cellStyle name="Porcentual 2 2 2 3 24" xfId="2122" xr:uid="{00000000-0005-0000-0000-00004B080000}"/>
    <cellStyle name="Porcentual 2 2 2 3 25" xfId="2123" xr:uid="{00000000-0005-0000-0000-00004C080000}"/>
    <cellStyle name="Porcentual 2 2 2 3 26" xfId="2124" xr:uid="{00000000-0005-0000-0000-00004D080000}"/>
    <cellStyle name="Porcentual 2 2 2 3 27" xfId="2125" xr:uid="{00000000-0005-0000-0000-00004E080000}"/>
    <cellStyle name="Porcentual 2 2 2 3 28" xfId="2126" xr:uid="{00000000-0005-0000-0000-00004F080000}"/>
    <cellStyle name="Porcentual 2 2 2 3 29" xfId="2127" xr:uid="{00000000-0005-0000-0000-000050080000}"/>
    <cellStyle name="Porcentual 2 2 2 3 3" xfId="2128" xr:uid="{00000000-0005-0000-0000-000051080000}"/>
    <cellStyle name="Porcentual 2 2 2 3 30" xfId="2129" xr:uid="{00000000-0005-0000-0000-000052080000}"/>
    <cellStyle name="Porcentual 2 2 2 3 31" xfId="2130" xr:uid="{00000000-0005-0000-0000-000053080000}"/>
    <cellStyle name="Porcentual 2 2 2 3 32" xfId="2131" xr:uid="{00000000-0005-0000-0000-000054080000}"/>
    <cellStyle name="Porcentual 2 2 2 3 33" xfId="2132" xr:uid="{00000000-0005-0000-0000-000055080000}"/>
    <cellStyle name="Porcentual 2 2 2 3 34" xfId="2133" xr:uid="{00000000-0005-0000-0000-000056080000}"/>
    <cellStyle name="Porcentual 2 2 2 3 35" xfId="2134" xr:uid="{00000000-0005-0000-0000-000057080000}"/>
    <cellStyle name="Porcentual 2 2 2 3 36" xfId="2135" xr:uid="{00000000-0005-0000-0000-000058080000}"/>
    <cellStyle name="Porcentual 2 2 2 3 37" xfId="2136" xr:uid="{00000000-0005-0000-0000-000059080000}"/>
    <cellStyle name="Porcentual 2 2 2 3 38" xfId="2137" xr:uid="{00000000-0005-0000-0000-00005A080000}"/>
    <cellStyle name="Porcentual 2 2 2 3 39" xfId="2138" xr:uid="{00000000-0005-0000-0000-00005B080000}"/>
    <cellStyle name="Porcentual 2 2 2 3 4" xfId="2139" xr:uid="{00000000-0005-0000-0000-00005C080000}"/>
    <cellStyle name="Porcentual 2 2 2 3 40" xfId="2140" xr:uid="{00000000-0005-0000-0000-00005D080000}"/>
    <cellStyle name="Porcentual 2 2 2 3 41" xfId="2141" xr:uid="{00000000-0005-0000-0000-00005E080000}"/>
    <cellStyle name="Porcentual 2 2 2 3 42" xfId="2142" xr:uid="{00000000-0005-0000-0000-00005F080000}"/>
    <cellStyle name="Porcentual 2 2 2 3 43" xfId="2143" xr:uid="{00000000-0005-0000-0000-000060080000}"/>
    <cellStyle name="Porcentual 2 2 2 3 44" xfId="2144" xr:uid="{00000000-0005-0000-0000-000061080000}"/>
    <cellStyle name="Porcentual 2 2 2 3 45" xfId="2145" xr:uid="{00000000-0005-0000-0000-000062080000}"/>
    <cellStyle name="Porcentual 2 2 2 3 46" xfId="2146" xr:uid="{00000000-0005-0000-0000-000063080000}"/>
    <cellStyle name="Porcentual 2 2 2 3 47" xfId="2147" xr:uid="{00000000-0005-0000-0000-000064080000}"/>
    <cellStyle name="Porcentual 2 2 2 3 48" xfId="2148" xr:uid="{00000000-0005-0000-0000-000065080000}"/>
    <cellStyle name="Porcentual 2 2 2 3 49" xfId="2149" xr:uid="{00000000-0005-0000-0000-000066080000}"/>
    <cellStyle name="Porcentual 2 2 2 3 5" xfId="2150" xr:uid="{00000000-0005-0000-0000-000067080000}"/>
    <cellStyle name="Porcentual 2 2 2 3 50" xfId="2151" xr:uid="{00000000-0005-0000-0000-000068080000}"/>
    <cellStyle name="Porcentual 2 2 2 3 51" xfId="2152" xr:uid="{00000000-0005-0000-0000-000069080000}"/>
    <cellStyle name="Porcentual 2 2 2 3 52" xfId="2153" xr:uid="{00000000-0005-0000-0000-00006A080000}"/>
    <cellStyle name="Porcentual 2 2 2 3 53" xfId="2154" xr:uid="{00000000-0005-0000-0000-00006B080000}"/>
    <cellStyle name="Porcentual 2 2 2 3 54" xfId="2155" xr:uid="{00000000-0005-0000-0000-00006C080000}"/>
    <cellStyle name="Porcentual 2 2 2 3 55" xfId="2156" xr:uid="{00000000-0005-0000-0000-00006D080000}"/>
    <cellStyle name="Porcentual 2 2 2 3 56" xfId="2157" xr:uid="{00000000-0005-0000-0000-00006E080000}"/>
    <cellStyle name="Porcentual 2 2 2 3 57" xfId="2158" xr:uid="{00000000-0005-0000-0000-00006F080000}"/>
    <cellStyle name="Porcentual 2 2 2 3 58" xfId="2159" xr:uid="{00000000-0005-0000-0000-000070080000}"/>
    <cellStyle name="Porcentual 2 2 2 3 59" xfId="2160" xr:uid="{00000000-0005-0000-0000-000071080000}"/>
    <cellStyle name="Porcentual 2 2 2 3 6" xfId="2161" xr:uid="{00000000-0005-0000-0000-000072080000}"/>
    <cellStyle name="Porcentual 2 2 2 3 60" xfId="2162" xr:uid="{00000000-0005-0000-0000-000073080000}"/>
    <cellStyle name="Porcentual 2 2 2 3 61" xfId="2163" xr:uid="{00000000-0005-0000-0000-000074080000}"/>
    <cellStyle name="Porcentual 2 2 2 3 62" xfId="2164" xr:uid="{00000000-0005-0000-0000-000075080000}"/>
    <cellStyle name="Porcentual 2 2 2 3 63" xfId="2165" xr:uid="{00000000-0005-0000-0000-000076080000}"/>
    <cellStyle name="Porcentual 2 2 2 3 64" xfId="2166" xr:uid="{00000000-0005-0000-0000-000077080000}"/>
    <cellStyle name="Porcentual 2 2 2 3 65" xfId="2167" xr:uid="{00000000-0005-0000-0000-000078080000}"/>
    <cellStyle name="Porcentual 2 2 2 3 66" xfId="2168" xr:uid="{00000000-0005-0000-0000-000079080000}"/>
    <cellStyle name="Porcentual 2 2 2 3 7" xfId="2169" xr:uid="{00000000-0005-0000-0000-00007A080000}"/>
    <cellStyle name="Porcentual 2 2 2 3 8" xfId="2170" xr:uid="{00000000-0005-0000-0000-00007B080000}"/>
    <cellStyle name="Porcentual 2 2 2 3 9" xfId="2171" xr:uid="{00000000-0005-0000-0000-00007C080000}"/>
    <cellStyle name="Porcentual 2 2 2 4" xfId="2172" xr:uid="{00000000-0005-0000-0000-00007D080000}"/>
    <cellStyle name="Porcentual 2 2 20" xfId="2173" xr:uid="{00000000-0005-0000-0000-00007E080000}"/>
    <cellStyle name="Porcentual 2 2 21" xfId="2174" xr:uid="{00000000-0005-0000-0000-00007F080000}"/>
    <cellStyle name="Porcentual 2 2 22" xfId="2175" xr:uid="{00000000-0005-0000-0000-000080080000}"/>
    <cellStyle name="Porcentual 2 2 23" xfId="2176" xr:uid="{00000000-0005-0000-0000-000081080000}"/>
    <cellStyle name="Porcentual 2 2 24" xfId="2177" xr:uid="{00000000-0005-0000-0000-000082080000}"/>
    <cellStyle name="Porcentual 2 2 25" xfId="2178" xr:uid="{00000000-0005-0000-0000-000083080000}"/>
    <cellStyle name="Porcentual 2 2 26" xfId="2179" xr:uid="{00000000-0005-0000-0000-000084080000}"/>
    <cellStyle name="Porcentual 2 2 27" xfId="2180" xr:uid="{00000000-0005-0000-0000-000085080000}"/>
    <cellStyle name="Porcentual 2 2 28" xfId="2181" xr:uid="{00000000-0005-0000-0000-000086080000}"/>
    <cellStyle name="Porcentual 2 2 29" xfId="2182" xr:uid="{00000000-0005-0000-0000-000087080000}"/>
    <cellStyle name="Porcentual 2 2 3" xfId="2183" xr:uid="{00000000-0005-0000-0000-000088080000}"/>
    <cellStyle name="Porcentual 2 2 3 2" xfId="2184" xr:uid="{00000000-0005-0000-0000-000089080000}"/>
    <cellStyle name="Porcentual 2 2 30" xfId="2185" xr:uid="{00000000-0005-0000-0000-00008A080000}"/>
    <cellStyle name="Porcentual 2 2 31" xfId="2186" xr:uid="{00000000-0005-0000-0000-00008B080000}"/>
    <cellStyle name="Porcentual 2 2 32" xfId="2187" xr:uid="{00000000-0005-0000-0000-00008C080000}"/>
    <cellStyle name="Porcentual 2 2 33" xfId="2188" xr:uid="{00000000-0005-0000-0000-00008D080000}"/>
    <cellStyle name="Porcentual 2 2 34" xfId="2189" xr:uid="{00000000-0005-0000-0000-00008E080000}"/>
    <cellStyle name="Porcentual 2 2 35" xfId="2190" xr:uid="{00000000-0005-0000-0000-00008F080000}"/>
    <cellStyle name="Porcentual 2 2 36" xfId="2191" xr:uid="{00000000-0005-0000-0000-000090080000}"/>
    <cellStyle name="Porcentual 2 2 37" xfId="2192" xr:uid="{00000000-0005-0000-0000-000091080000}"/>
    <cellStyle name="Porcentual 2 2 38" xfId="2193" xr:uid="{00000000-0005-0000-0000-000092080000}"/>
    <cellStyle name="Porcentual 2 2 39" xfId="2194" xr:uid="{00000000-0005-0000-0000-000093080000}"/>
    <cellStyle name="Porcentual 2 2 4" xfId="2195" xr:uid="{00000000-0005-0000-0000-000094080000}"/>
    <cellStyle name="Porcentual 2 2 40" xfId="2196" xr:uid="{00000000-0005-0000-0000-000095080000}"/>
    <cellStyle name="Porcentual 2 2 41" xfId="2197" xr:uid="{00000000-0005-0000-0000-000096080000}"/>
    <cellStyle name="Porcentual 2 2 42" xfId="2198" xr:uid="{00000000-0005-0000-0000-000097080000}"/>
    <cellStyle name="Porcentual 2 2 43" xfId="2199" xr:uid="{00000000-0005-0000-0000-000098080000}"/>
    <cellStyle name="Porcentual 2 2 44" xfId="2200" xr:uid="{00000000-0005-0000-0000-000099080000}"/>
    <cellStyle name="Porcentual 2 2 45" xfId="2201" xr:uid="{00000000-0005-0000-0000-00009A080000}"/>
    <cellStyle name="Porcentual 2 2 46" xfId="2202" xr:uid="{00000000-0005-0000-0000-00009B080000}"/>
    <cellStyle name="Porcentual 2 2 47" xfId="2203" xr:uid="{00000000-0005-0000-0000-00009C080000}"/>
    <cellStyle name="Porcentual 2 2 48" xfId="2204" xr:uid="{00000000-0005-0000-0000-00009D080000}"/>
    <cellStyle name="Porcentual 2 2 49" xfId="2205" xr:uid="{00000000-0005-0000-0000-00009E080000}"/>
    <cellStyle name="Porcentual 2 2 5" xfId="2206" xr:uid="{00000000-0005-0000-0000-00009F080000}"/>
    <cellStyle name="Porcentual 2 2 50" xfId="2207" xr:uid="{00000000-0005-0000-0000-0000A0080000}"/>
    <cellStyle name="Porcentual 2 2 51" xfId="2208" xr:uid="{00000000-0005-0000-0000-0000A1080000}"/>
    <cellStyle name="Porcentual 2 2 52" xfId="2209" xr:uid="{00000000-0005-0000-0000-0000A2080000}"/>
    <cellStyle name="Porcentual 2 2 53" xfId="2210" xr:uid="{00000000-0005-0000-0000-0000A3080000}"/>
    <cellStyle name="Porcentual 2 2 54" xfId="2211" xr:uid="{00000000-0005-0000-0000-0000A4080000}"/>
    <cellStyle name="Porcentual 2 2 55" xfId="2212" xr:uid="{00000000-0005-0000-0000-0000A5080000}"/>
    <cellStyle name="Porcentual 2 2 56" xfId="2213" xr:uid="{00000000-0005-0000-0000-0000A6080000}"/>
    <cellStyle name="Porcentual 2 2 57" xfId="2214" xr:uid="{00000000-0005-0000-0000-0000A7080000}"/>
    <cellStyle name="Porcentual 2 2 58" xfId="2215" xr:uid="{00000000-0005-0000-0000-0000A8080000}"/>
    <cellStyle name="Porcentual 2 2 59" xfId="2216" xr:uid="{00000000-0005-0000-0000-0000A9080000}"/>
    <cellStyle name="Porcentual 2 2 6" xfId="2217" xr:uid="{00000000-0005-0000-0000-0000AA080000}"/>
    <cellStyle name="Porcentual 2 2 60" xfId="2218" xr:uid="{00000000-0005-0000-0000-0000AB080000}"/>
    <cellStyle name="Porcentual 2 2 61" xfId="2219" xr:uid="{00000000-0005-0000-0000-0000AC080000}"/>
    <cellStyle name="Porcentual 2 2 62" xfId="2220" xr:uid="{00000000-0005-0000-0000-0000AD080000}"/>
    <cellStyle name="Porcentual 2 2 63" xfId="2221" xr:uid="{00000000-0005-0000-0000-0000AE080000}"/>
    <cellStyle name="Porcentual 2 2 64" xfId="2222" xr:uid="{00000000-0005-0000-0000-0000AF080000}"/>
    <cellStyle name="Porcentual 2 2 65" xfId="2223" xr:uid="{00000000-0005-0000-0000-0000B0080000}"/>
    <cellStyle name="Porcentual 2 2 66" xfId="2224" xr:uid="{00000000-0005-0000-0000-0000B1080000}"/>
    <cellStyle name="Porcentual 2 2 67" xfId="2225" xr:uid="{00000000-0005-0000-0000-0000B2080000}"/>
    <cellStyle name="Porcentual 2 2 68" xfId="2226" xr:uid="{00000000-0005-0000-0000-0000B3080000}"/>
    <cellStyle name="Porcentual 2 2 7" xfId="2227" xr:uid="{00000000-0005-0000-0000-0000B4080000}"/>
    <cellStyle name="Porcentual 2 2 8" xfId="2228" xr:uid="{00000000-0005-0000-0000-0000B5080000}"/>
    <cellStyle name="Porcentual 2 2 9" xfId="2229" xr:uid="{00000000-0005-0000-0000-0000B6080000}"/>
    <cellStyle name="Porcentual 2 3" xfId="2230" xr:uid="{00000000-0005-0000-0000-0000B7080000}"/>
    <cellStyle name="Porcentual 2 3 10" xfId="2231" xr:uid="{00000000-0005-0000-0000-0000B8080000}"/>
    <cellStyle name="Porcentual 2 3 11" xfId="2232" xr:uid="{00000000-0005-0000-0000-0000B9080000}"/>
    <cellStyle name="Porcentual 2 3 12" xfId="2233" xr:uid="{00000000-0005-0000-0000-0000BA080000}"/>
    <cellStyle name="Porcentual 2 3 13" xfId="2234" xr:uid="{00000000-0005-0000-0000-0000BB080000}"/>
    <cellStyle name="Porcentual 2 3 14" xfId="2235" xr:uid="{00000000-0005-0000-0000-0000BC080000}"/>
    <cellStyle name="Porcentual 2 3 15" xfId="2236" xr:uid="{00000000-0005-0000-0000-0000BD080000}"/>
    <cellStyle name="Porcentual 2 3 16" xfId="2237" xr:uid="{00000000-0005-0000-0000-0000BE080000}"/>
    <cellStyle name="Porcentual 2 3 17" xfId="2238" xr:uid="{00000000-0005-0000-0000-0000BF080000}"/>
    <cellStyle name="Porcentual 2 3 18" xfId="2239" xr:uid="{00000000-0005-0000-0000-0000C0080000}"/>
    <cellStyle name="Porcentual 2 3 19" xfId="2240" xr:uid="{00000000-0005-0000-0000-0000C1080000}"/>
    <cellStyle name="Porcentual 2 3 2" xfId="2241" xr:uid="{00000000-0005-0000-0000-0000C2080000}"/>
    <cellStyle name="Porcentual 2 3 20" xfId="2242" xr:uid="{00000000-0005-0000-0000-0000C3080000}"/>
    <cellStyle name="Porcentual 2 3 21" xfId="2243" xr:uid="{00000000-0005-0000-0000-0000C4080000}"/>
    <cellStyle name="Porcentual 2 3 22" xfId="2244" xr:uid="{00000000-0005-0000-0000-0000C5080000}"/>
    <cellStyle name="Porcentual 2 3 23" xfId="2245" xr:uid="{00000000-0005-0000-0000-0000C6080000}"/>
    <cellStyle name="Porcentual 2 3 24" xfId="2246" xr:uid="{00000000-0005-0000-0000-0000C7080000}"/>
    <cellStyle name="Porcentual 2 3 25" xfId="2247" xr:uid="{00000000-0005-0000-0000-0000C8080000}"/>
    <cellStyle name="Porcentual 2 3 26" xfId="2248" xr:uid="{00000000-0005-0000-0000-0000C9080000}"/>
    <cellStyle name="Porcentual 2 3 27" xfId="2249" xr:uid="{00000000-0005-0000-0000-0000CA080000}"/>
    <cellStyle name="Porcentual 2 3 28" xfId="2250" xr:uid="{00000000-0005-0000-0000-0000CB080000}"/>
    <cellStyle name="Porcentual 2 3 29" xfId="2251" xr:uid="{00000000-0005-0000-0000-0000CC080000}"/>
    <cellStyle name="Porcentual 2 3 3" xfId="2252" xr:uid="{00000000-0005-0000-0000-0000CD080000}"/>
    <cellStyle name="Porcentual 2 3 30" xfId="2253" xr:uid="{00000000-0005-0000-0000-0000CE080000}"/>
    <cellStyle name="Porcentual 2 3 31" xfId="2254" xr:uid="{00000000-0005-0000-0000-0000CF080000}"/>
    <cellStyle name="Porcentual 2 3 32" xfId="2255" xr:uid="{00000000-0005-0000-0000-0000D0080000}"/>
    <cellStyle name="Porcentual 2 3 33" xfId="2256" xr:uid="{00000000-0005-0000-0000-0000D1080000}"/>
    <cellStyle name="Porcentual 2 3 34" xfId="2257" xr:uid="{00000000-0005-0000-0000-0000D2080000}"/>
    <cellStyle name="Porcentual 2 3 35" xfId="2258" xr:uid="{00000000-0005-0000-0000-0000D3080000}"/>
    <cellStyle name="Porcentual 2 3 36" xfId="2259" xr:uid="{00000000-0005-0000-0000-0000D4080000}"/>
    <cellStyle name="Porcentual 2 3 37" xfId="2260" xr:uid="{00000000-0005-0000-0000-0000D5080000}"/>
    <cellStyle name="Porcentual 2 3 38" xfId="2261" xr:uid="{00000000-0005-0000-0000-0000D6080000}"/>
    <cellStyle name="Porcentual 2 3 39" xfId="2262" xr:uid="{00000000-0005-0000-0000-0000D7080000}"/>
    <cellStyle name="Porcentual 2 3 4" xfId="2263" xr:uid="{00000000-0005-0000-0000-0000D8080000}"/>
    <cellStyle name="Porcentual 2 3 40" xfId="2264" xr:uid="{00000000-0005-0000-0000-0000D9080000}"/>
    <cellStyle name="Porcentual 2 3 41" xfId="2265" xr:uid="{00000000-0005-0000-0000-0000DA080000}"/>
    <cellStyle name="Porcentual 2 3 42" xfId="2266" xr:uid="{00000000-0005-0000-0000-0000DB080000}"/>
    <cellStyle name="Porcentual 2 3 43" xfId="2267" xr:uid="{00000000-0005-0000-0000-0000DC080000}"/>
    <cellStyle name="Porcentual 2 3 44" xfId="2268" xr:uid="{00000000-0005-0000-0000-0000DD080000}"/>
    <cellStyle name="Porcentual 2 3 45" xfId="2269" xr:uid="{00000000-0005-0000-0000-0000DE080000}"/>
    <cellStyle name="Porcentual 2 3 46" xfId="2270" xr:uid="{00000000-0005-0000-0000-0000DF080000}"/>
    <cellStyle name="Porcentual 2 3 47" xfId="2271" xr:uid="{00000000-0005-0000-0000-0000E0080000}"/>
    <cellStyle name="Porcentual 2 3 48" xfId="2272" xr:uid="{00000000-0005-0000-0000-0000E1080000}"/>
    <cellStyle name="Porcentual 2 3 49" xfId="2273" xr:uid="{00000000-0005-0000-0000-0000E2080000}"/>
    <cellStyle name="Porcentual 2 3 5" xfId="2274" xr:uid="{00000000-0005-0000-0000-0000E3080000}"/>
    <cellStyle name="Porcentual 2 3 50" xfId="2275" xr:uid="{00000000-0005-0000-0000-0000E4080000}"/>
    <cellStyle name="Porcentual 2 3 51" xfId="2276" xr:uid="{00000000-0005-0000-0000-0000E5080000}"/>
    <cellStyle name="Porcentual 2 3 52" xfId="2277" xr:uid="{00000000-0005-0000-0000-0000E6080000}"/>
    <cellStyle name="Porcentual 2 3 53" xfId="2278" xr:uid="{00000000-0005-0000-0000-0000E7080000}"/>
    <cellStyle name="Porcentual 2 3 54" xfId="2279" xr:uid="{00000000-0005-0000-0000-0000E8080000}"/>
    <cellStyle name="Porcentual 2 3 55" xfId="2280" xr:uid="{00000000-0005-0000-0000-0000E9080000}"/>
    <cellStyle name="Porcentual 2 3 56" xfId="2281" xr:uid="{00000000-0005-0000-0000-0000EA080000}"/>
    <cellStyle name="Porcentual 2 3 57" xfId="2282" xr:uid="{00000000-0005-0000-0000-0000EB080000}"/>
    <cellStyle name="Porcentual 2 3 58" xfId="2283" xr:uid="{00000000-0005-0000-0000-0000EC080000}"/>
    <cellStyle name="Porcentual 2 3 59" xfId="2284" xr:uid="{00000000-0005-0000-0000-0000ED080000}"/>
    <cellStyle name="Porcentual 2 3 6" xfId="2285" xr:uid="{00000000-0005-0000-0000-0000EE080000}"/>
    <cellStyle name="Porcentual 2 3 60" xfId="2286" xr:uid="{00000000-0005-0000-0000-0000EF080000}"/>
    <cellStyle name="Porcentual 2 3 61" xfId="2287" xr:uid="{00000000-0005-0000-0000-0000F0080000}"/>
    <cellStyle name="Porcentual 2 3 62" xfId="2288" xr:uid="{00000000-0005-0000-0000-0000F1080000}"/>
    <cellStyle name="Porcentual 2 3 63" xfId="2289" xr:uid="{00000000-0005-0000-0000-0000F2080000}"/>
    <cellStyle name="Porcentual 2 3 64" xfId="2290" xr:uid="{00000000-0005-0000-0000-0000F3080000}"/>
    <cellStyle name="Porcentual 2 3 65" xfId="2291" xr:uid="{00000000-0005-0000-0000-0000F4080000}"/>
    <cellStyle name="Porcentual 2 3 66" xfId="2292" xr:uid="{00000000-0005-0000-0000-0000F5080000}"/>
    <cellStyle name="Porcentual 2 3 7" xfId="2293" xr:uid="{00000000-0005-0000-0000-0000F6080000}"/>
    <cellStyle name="Porcentual 2 3 8" xfId="2294" xr:uid="{00000000-0005-0000-0000-0000F7080000}"/>
    <cellStyle name="Porcentual 2 3 9" xfId="2295" xr:uid="{00000000-0005-0000-0000-0000F8080000}"/>
    <cellStyle name="Porcentual 2 4" xfId="2296" xr:uid="{00000000-0005-0000-0000-0000F9080000}"/>
  </cellStyles>
  <dxfs count="0"/>
  <tableStyles count="1" defaultTableStyle="TableStyleMedium9" defaultPivotStyle="PivotStyleLight16">
    <tableStyle name="Invisible" pivot="0" table="0" count="0" xr9:uid="{8DB0A751-80A4-44C5-ACD8-9A6D9192631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barChart>
        <c:barDir val="col"/>
        <c:grouping val="clustered"/>
        <c:varyColors val="0"/>
        <c:ser>
          <c:idx val="0"/>
          <c:order val="0"/>
          <c:tx>
            <c:strRef>
              <c:f>'Cuadro 1'!$M$15:$M$16</c:f>
              <c:strCache>
                <c:ptCount val="1"/>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1'!$N$15:$O$15</c:f>
            </c:numRef>
          </c:val>
          <c:extLst>
            <c:ext xmlns:c16="http://schemas.microsoft.com/office/drawing/2014/chart" uri="{C3380CC4-5D6E-409C-BE32-E72D297353CC}">
              <c16:uniqueId val="{00000000-8528-48C5-9AB8-F62822EEFE22}"/>
            </c:ext>
          </c:extLst>
        </c:ser>
        <c:ser>
          <c:idx val="1"/>
          <c:order val="1"/>
          <c:tx>
            <c:strRef>
              <c:f>'Cuadro 1'!$M$16</c:f>
              <c:strCache>
                <c:ptCount val="1"/>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'Cuadro 1'!$N$14:$O$14</c:f>
            </c:multiLvlStrRef>
          </c:cat>
          <c:val>
            <c:numRef>
              <c:f>'Cuadro 1'!$N$16:$O$16</c:f>
            </c:numRef>
          </c:val>
          <c:extLst>
            <c:ext xmlns:c16="http://schemas.microsoft.com/office/drawing/2014/chart" uri="{C3380CC4-5D6E-409C-BE32-E72D297353CC}">
              <c16:uniqueId val="{00000001-8528-48C5-9AB8-F62822EEFE22}"/>
            </c:ext>
          </c:extLst>
        </c:ser>
        <c:dLbls>
          <c:showLegendKey val="0"/>
          <c:showVal val="1"/>
          <c:showCatName val="0"/>
          <c:showSerName val="0"/>
          <c:showPercent val="0"/>
          <c:showBubbleSize val="0"/>
        </c:dLbls>
        <c:gapWidth val="150"/>
        <c:overlap val="-25"/>
        <c:axId val="620221752"/>
        <c:axId val="620222536"/>
      </c:barChart>
      <c:catAx>
        <c:axId val="620221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620222536"/>
        <c:crosses val="autoZero"/>
        <c:auto val="1"/>
        <c:lblAlgn val="ctr"/>
        <c:lblOffset val="100"/>
        <c:noMultiLvlLbl val="0"/>
      </c:catAx>
      <c:valAx>
        <c:axId val="620222536"/>
        <c:scaling>
          <c:orientation val="minMax"/>
        </c:scaling>
        <c:delete val="1"/>
        <c:axPos val="l"/>
        <c:numFmt formatCode="0.00" sourceLinked="1"/>
        <c:majorTickMark val="none"/>
        <c:minorTickMark val="none"/>
        <c:tickLblPos val="nextTo"/>
        <c:crossAx val="620221752"/>
        <c:crosses val="autoZero"/>
        <c:crossBetween val="between"/>
      </c:valAx>
      <c:spPr>
        <a:noFill/>
        <a:ln>
          <a:noFill/>
        </a:ln>
        <a:effectLst/>
      </c:spPr>
    </c:plotArea>
    <c:legend>
      <c:legendPos val="t"/>
      <c:layout>
        <c:manualLayout>
          <c:xMode val="edge"/>
          <c:yMode val="edge"/>
          <c:x val="0.41603328481567997"/>
          <c:y val="0.75601347295019505"/>
          <c:w val="0.58396670535704953"/>
          <c:h val="7.922590662082733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1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9525</xdr:rowOff>
    </xdr:from>
    <xdr:to>
      <xdr:col>1</xdr:col>
      <xdr:colOff>133350</xdr:colOff>
      <xdr:row>6</xdr:row>
      <xdr:rowOff>219075</xdr:rowOff>
    </xdr:to>
    <xdr:pic>
      <xdr:nvPicPr>
        <xdr:cNvPr id="116285" name="Picture 1" descr="logo_habitat_bn chiqui">
          <a:extLst>
            <a:ext uri="{FF2B5EF4-FFF2-40B4-BE49-F238E27FC236}">
              <a16:creationId xmlns:a16="http://schemas.microsoft.com/office/drawing/2014/main" id="{00000000-0008-0000-0000-00003DC6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5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304800</xdr:colOff>
      <xdr:row>4</xdr:row>
      <xdr:rowOff>133350</xdr:rowOff>
    </xdr:from>
    <xdr:to>
      <xdr:col>11</xdr:col>
      <xdr:colOff>485775</xdr:colOff>
      <xdr:row>6</xdr:row>
      <xdr:rowOff>228600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019800"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286500" y="238126"/>
          <a:ext cx="100012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5431" name="Picture 1" descr="logo_habitat_bn chiqui">
          <a:extLst>
            <a:ext uri="{FF2B5EF4-FFF2-40B4-BE49-F238E27FC236}">
              <a16:creationId xmlns:a16="http://schemas.microsoft.com/office/drawing/2014/main" id="{00000000-0008-0000-0900-0000173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600076</xdr:colOff>
      <xdr:row>2</xdr:row>
      <xdr:rowOff>66676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334126" y="238126"/>
          <a:ext cx="1104900" cy="1714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48489" name="Picture 1" descr="logo_habitat_bn chiqui">
          <a:extLst>
            <a:ext uri="{FF2B5EF4-FFF2-40B4-BE49-F238E27FC236}">
              <a16:creationId xmlns:a16="http://schemas.microsoft.com/office/drawing/2014/main" id="{00000000-0008-0000-0A00-0000094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209550</xdr:colOff>
      <xdr:row>1</xdr:row>
      <xdr:rowOff>76200</xdr:rowOff>
    </xdr:from>
    <xdr:to>
      <xdr:col>8</xdr:col>
      <xdr:colOff>762000</xdr:colOff>
      <xdr:row>2</xdr:row>
      <xdr:rowOff>133350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334125" y="238125"/>
          <a:ext cx="1266825"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0</xdr:row>
      <xdr:rowOff>123825</xdr:rowOff>
    </xdr:from>
    <xdr:to>
      <xdr:col>1</xdr:col>
      <xdr:colOff>352425</xdr:colOff>
      <xdr:row>6</xdr:row>
      <xdr:rowOff>95250</xdr:rowOff>
    </xdr:to>
    <xdr:pic>
      <xdr:nvPicPr>
        <xdr:cNvPr id="136173" name="Picture 1" descr="logo_habitat_bn chiqui">
          <a:extLst>
            <a:ext uri="{FF2B5EF4-FFF2-40B4-BE49-F238E27FC236}">
              <a16:creationId xmlns:a16="http://schemas.microsoft.com/office/drawing/2014/main" id="{00000000-0008-0000-0B00-0000ED1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1238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76200</xdr:colOff>
      <xdr:row>1</xdr:row>
      <xdr:rowOff>1</xdr:rowOff>
    </xdr:from>
    <xdr:to>
      <xdr:col>12</xdr:col>
      <xdr:colOff>419100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9896475" y="161926"/>
          <a:ext cx="1171575"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276225</xdr:colOff>
      <xdr:row>7</xdr:row>
      <xdr:rowOff>180975</xdr:rowOff>
    </xdr:to>
    <xdr:pic>
      <xdr:nvPicPr>
        <xdr:cNvPr id="147471" name="Picture 1" descr="logo_habitat_bn chiqui">
          <a:extLst>
            <a:ext uri="{FF2B5EF4-FFF2-40B4-BE49-F238E27FC236}">
              <a16:creationId xmlns:a16="http://schemas.microsoft.com/office/drawing/2014/main" id="{00000000-0008-0000-0C00-00000F4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9810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19050</xdr:rowOff>
    </xdr:from>
    <xdr:to>
      <xdr:col>0</xdr:col>
      <xdr:colOff>819150</xdr:colOff>
      <xdr:row>5</xdr:row>
      <xdr:rowOff>76200</xdr:rowOff>
    </xdr:to>
    <xdr:pic>
      <xdr:nvPicPr>
        <xdr:cNvPr id="140151" name="Picture 1" descr="logo_habitat_bn chiqui">
          <a:extLst>
            <a:ext uri="{FF2B5EF4-FFF2-40B4-BE49-F238E27FC236}">
              <a16:creationId xmlns:a16="http://schemas.microsoft.com/office/drawing/2014/main" id="{00000000-0008-0000-0100-0000772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9050"/>
          <a:ext cx="7429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7867651</xdr:colOff>
      <xdr:row>0</xdr:row>
      <xdr:rowOff>95250</xdr:rowOff>
    </xdr:from>
    <xdr:to>
      <xdr:col>1</xdr:col>
      <xdr:colOff>8858251</xdr:colOff>
      <xdr:row>2</xdr:row>
      <xdr:rowOff>9525</xdr:rowOff>
    </xdr:to>
    <xdr:sp macro="" textlink="">
      <xdr:nvSpPr>
        <xdr:cNvPr id="4" name="1 Rectángulo redondeado">
          <a:hlinkClick xmlns:r="http://schemas.openxmlformats.org/officeDocument/2006/relationships" r:id="rId2"/>
          <a:extLst>
            <a:ext uri="{FF2B5EF4-FFF2-40B4-BE49-F238E27FC236}">
              <a16:creationId xmlns:a16="http://schemas.microsoft.com/office/drawing/2014/main" id="{00000000-0008-0000-0100-000004000000}"/>
            </a:ext>
          </a:extLst>
        </xdr:cNvPr>
        <xdr:cNvSpPr/>
      </xdr:nvSpPr>
      <xdr:spPr>
        <a:xfrm>
          <a:off x="9525001" y="95250"/>
          <a:ext cx="990600" cy="23812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1</xdr:col>
      <xdr:colOff>7915275</xdr:colOff>
      <xdr:row>2</xdr:row>
      <xdr:rowOff>66675</xdr:rowOff>
    </xdr:from>
    <xdr:to>
      <xdr:col>1</xdr:col>
      <xdr:colOff>8858250</xdr:colOff>
      <xdr:row>5</xdr:row>
      <xdr:rowOff>66675</xdr:rowOff>
    </xdr:to>
    <xdr:pic>
      <xdr:nvPicPr>
        <xdr:cNvPr id="5" name="Picture 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72625" y="390525"/>
          <a:ext cx="94297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180975</xdr:colOff>
      <xdr:row>1</xdr:row>
      <xdr:rowOff>76199</xdr:rowOff>
    </xdr:from>
    <xdr:to>
      <xdr:col>8</xdr:col>
      <xdr:colOff>447675</xdr:colOff>
      <xdr:row>3</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7925" y="238124"/>
          <a:ext cx="981075" cy="28575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0</xdr:colOff>
      <xdr:row>0</xdr:row>
      <xdr:rowOff>0</xdr:rowOff>
    </xdr:from>
    <xdr:to>
      <xdr:col>1</xdr:col>
      <xdr:colOff>228600</xdr:colOff>
      <xdr:row>5</xdr:row>
      <xdr:rowOff>152400</xdr:rowOff>
    </xdr:to>
    <xdr:pic>
      <xdr:nvPicPr>
        <xdr:cNvPr id="146448" name="Picture 1" descr="logo_habitat_bn chiqui">
          <a:extLst>
            <a:ext uri="{FF2B5EF4-FFF2-40B4-BE49-F238E27FC236}">
              <a16:creationId xmlns:a16="http://schemas.microsoft.com/office/drawing/2014/main" id="{00000000-0008-0000-0200-0000103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1152524</xdr:colOff>
      <xdr:row>20</xdr:row>
      <xdr:rowOff>66675</xdr:rowOff>
    </xdr:from>
    <xdr:to>
      <xdr:col>15</xdr:col>
      <xdr:colOff>504824</xdr:colOff>
      <xdr:row>47</xdr:row>
      <xdr:rowOff>104775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495300</xdr:colOff>
      <xdr:row>2</xdr:row>
      <xdr:rowOff>142875</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286501" y="238126"/>
          <a:ext cx="1000124" cy="247649"/>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0377" name="Picture 1" descr="logo_habitat_bn chiqui">
          <a:extLst>
            <a:ext uri="{FF2B5EF4-FFF2-40B4-BE49-F238E27FC236}">
              <a16:creationId xmlns:a16="http://schemas.microsoft.com/office/drawing/2014/main" id="{00000000-0008-0000-0300-0000592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495300</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286500" y="238126"/>
          <a:ext cx="1000125"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304800</xdr:colOff>
      <xdr:row>7</xdr:row>
      <xdr:rowOff>180975</xdr:rowOff>
    </xdr:to>
    <xdr:pic>
      <xdr:nvPicPr>
        <xdr:cNvPr id="141397" name="Picture 1" descr="logo_habitat_bn chiqui">
          <a:extLst>
            <a:ext uri="{FF2B5EF4-FFF2-40B4-BE49-F238E27FC236}">
              <a16:creationId xmlns:a16="http://schemas.microsoft.com/office/drawing/2014/main" id="{00000000-0008-0000-0400-0000552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504826</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857876" y="238126"/>
          <a:ext cx="1009650"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9510" name="Picture 1" descr="logo_habitat_bn chiqui">
          <a:extLst>
            <a:ext uri="{FF2B5EF4-FFF2-40B4-BE49-F238E27FC236}">
              <a16:creationId xmlns:a16="http://schemas.microsoft.com/office/drawing/2014/main" id="{00000000-0008-0000-0500-00000648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7</xdr:col>
      <xdr:colOff>209550</xdr:colOff>
      <xdr:row>1</xdr:row>
      <xdr:rowOff>76201</xdr:rowOff>
    </xdr:from>
    <xdr:to>
      <xdr:col>8</xdr:col>
      <xdr:colOff>533400</xdr:colOff>
      <xdr:row>2</xdr:row>
      <xdr:rowOff>104776</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857875" y="238126"/>
          <a:ext cx="1038225" cy="2095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76200</xdr:colOff>
      <xdr:row>2</xdr:row>
      <xdr:rowOff>47625</xdr:rowOff>
    </xdr:from>
    <xdr:to>
      <xdr:col>1</xdr:col>
      <xdr:colOff>352425</xdr:colOff>
      <xdr:row>7</xdr:row>
      <xdr:rowOff>180975</xdr:rowOff>
    </xdr:to>
    <xdr:pic>
      <xdr:nvPicPr>
        <xdr:cNvPr id="142389" name="Picture 1" descr="logo_habitat_bn chiqui">
          <a:extLst>
            <a:ext uri="{FF2B5EF4-FFF2-40B4-BE49-F238E27FC236}">
              <a16:creationId xmlns:a16="http://schemas.microsoft.com/office/drawing/2014/main" id="{00000000-0008-0000-0600-0000352C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390525"/>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485776</xdr:colOff>
      <xdr:row>3</xdr:row>
      <xdr:rowOff>38101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6286501" y="238126"/>
          <a:ext cx="990600" cy="3238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95250</xdr:colOff>
      <xdr:row>1</xdr:row>
      <xdr:rowOff>9525</xdr:rowOff>
    </xdr:from>
    <xdr:to>
      <xdr:col>1</xdr:col>
      <xdr:colOff>323850</xdr:colOff>
      <xdr:row>6</xdr:row>
      <xdr:rowOff>142875</xdr:rowOff>
    </xdr:to>
    <xdr:pic>
      <xdr:nvPicPr>
        <xdr:cNvPr id="143403" name="Picture 1" descr="logo_habitat_bn chiqui">
          <a:extLst>
            <a:ext uri="{FF2B5EF4-FFF2-40B4-BE49-F238E27FC236}">
              <a16:creationId xmlns:a16="http://schemas.microsoft.com/office/drawing/2014/main" id="{00000000-0008-0000-0700-00002B3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50" y="171450"/>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209551</xdr:colOff>
      <xdr:row>1</xdr:row>
      <xdr:rowOff>76201</xdr:rowOff>
    </xdr:from>
    <xdr:to>
      <xdr:col>8</xdr:col>
      <xdr:colOff>523876</xdr:colOff>
      <xdr:row>3</xdr:row>
      <xdr:rowOff>1</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6286501" y="238126"/>
          <a:ext cx="1028700" cy="285750"/>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8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8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104775</xdr:colOff>
      <xdr:row>0</xdr:row>
      <xdr:rowOff>85725</xdr:rowOff>
    </xdr:from>
    <xdr:to>
      <xdr:col>1</xdr:col>
      <xdr:colOff>333375</xdr:colOff>
      <xdr:row>6</xdr:row>
      <xdr:rowOff>57150</xdr:rowOff>
    </xdr:to>
    <xdr:pic>
      <xdr:nvPicPr>
        <xdr:cNvPr id="144415" name="Picture 1" descr="logo_habitat_bn chiqui">
          <a:extLst>
            <a:ext uri="{FF2B5EF4-FFF2-40B4-BE49-F238E27FC236}">
              <a16:creationId xmlns:a16="http://schemas.microsoft.com/office/drawing/2014/main" id="{00000000-0008-0000-0800-00001F34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85725"/>
          <a:ext cx="1009650"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31"/>
  <sheetViews>
    <sheetView topLeftCell="A4" zoomScaleNormal="100" workbookViewId="0">
      <selection activeCell="C6" sqref="C6"/>
    </sheetView>
  </sheetViews>
  <sheetFormatPr baseColWidth="10" defaultColWidth="11.42578125" defaultRowHeight="15" x14ac:dyDescent="0.25"/>
  <cols>
    <col min="1" max="1" width="11.42578125" style="1"/>
    <col min="2" max="2" width="4.5703125" style="1" customWidth="1"/>
    <col min="3" max="3" width="6.42578125" style="1" customWidth="1"/>
    <col min="4" max="4" width="4.140625" style="1" customWidth="1"/>
    <col min="5" max="6" width="6.7109375" style="1" customWidth="1"/>
    <col min="7" max="16384" width="11.42578125" style="1"/>
  </cols>
  <sheetData>
    <row r="1" spans="1:14" ht="13.9" hidden="1" x14ac:dyDescent="0.25"/>
    <row r="2" spans="1:14" ht="13.9" hidden="1" x14ac:dyDescent="0.25"/>
    <row r="3" spans="1:14" ht="13.9" hidden="1" x14ac:dyDescent="0.25"/>
    <row r="4" spans="1:14" ht="20.25" x14ac:dyDescent="0.3">
      <c r="A4" s="111"/>
      <c r="C4" s="2" t="s">
        <v>144</v>
      </c>
      <c r="D4" s="3"/>
      <c r="E4" s="3"/>
      <c r="F4" s="3"/>
    </row>
    <row r="5" spans="1:14" ht="15.75" x14ac:dyDescent="0.25">
      <c r="A5" s="111"/>
      <c r="C5" s="4" t="s">
        <v>157</v>
      </c>
    </row>
    <row r="6" spans="1:14" x14ac:dyDescent="0.25">
      <c r="A6" s="111"/>
    </row>
    <row r="7" spans="1:14" ht="18.75" x14ac:dyDescent="0.3">
      <c r="A7" s="111"/>
      <c r="D7" s="5" t="s">
        <v>0</v>
      </c>
    </row>
    <row r="8" spans="1:14" ht="24" customHeight="1" x14ac:dyDescent="0.3">
      <c r="D8" s="5"/>
      <c r="E8" s="6" t="s">
        <v>11</v>
      </c>
      <c r="F8" s="6"/>
    </row>
    <row r="9" spans="1:14" ht="18.75" x14ac:dyDescent="0.3">
      <c r="D9" s="5"/>
      <c r="F9" s="7" t="s">
        <v>85</v>
      </c>
    </row>
    <row r="10" spans="1:14" ht="18.75" x14ac:dyDescent="0.3">
      <c r="D10" s="5"/>
      <c r="F10" s="23" t="s">
        <v>83</v>
      </c>
      <c r="G10" s="24" t="s">
        <v>60</v>
      </c>
      <c r="H10" s="25"/>
      <c r="I10" s="25"/>
      <c r="J10" s="25"/>
      <c r="K10" s="25"/>
      <c r="L10" s="25"/>
      <c r="M10" s="25"/>
      <c r="N10" s="25"/>
    </row>
    <row r="11" spans="1:14" x14ac:dyDescent="0.25">
      <c r="F11" s="25"/>
      <c r="G11" s="26" t="s">
        <v>8</v>
      </c>
      <c r="H11" s="48" t="s">
        <v>54</v>
      </c>
      <c r="I11" s="25"/>
      <c r="J11" s="25"/>
      <c r="K11" s="25"/>
      <c r="L11" s="25"/>
      <c r="M11" s="25"/>
      <c r="N11" s="25"/>
    </row>
    <row r="12" spans="1:14" x14ac:dyDescent="0.25">
      <c r="F12" s="25"/>
      <c r="G12" s="27" t="s">
        <v>9</v>
      </c>
      <c r="H12" s="48" t="s">
        <v>64</v>
      </c>
      <c r="I12" s="25"/>
      <c r="J12" s="25"/>
      <c r="K12" s="25"/>
      <c r="L12" s="25"/>
      <c r="M12" s="25"/>
      <c r="N12" s="25"/>
    </row>
    <row r="13" spans="1:14" x14ac:dyDescent="0.25">
      <c r="F13" s="25"/>
      <c r="G13" s="27" t="s">
        <v>10</v>
      </c>
      <c r="H13" s="48" t="s">
        <v>65</v>
      </c>
      <c r="I13" s="25"/>
      <c r="J13" s="25"/>
      <c r="K13" s="25"/>
      <c r="L13" s="25"/>
      <c r="M13" s="25"/>
      <c r="N13" s="25"/>
    </row>
    <row r="14" spans="1:14" x14ac:dyDescent="0.25">
      <c r="F14" s="25"/>
      <c r="G14" s="27" t="s">
        <v>45</v>
      </c>
      <c r="H14" s="48" t="s">
        <v>70</v>
      </c>
      <c r="I14" s="25"/>
      <c r="J14" s="25"/>
      <c r="K14" s="25"/>
      <c r="L14" s="25"/>
      <c r="M14" s="25"/>
      <c r="N14" s="25"/>
    </row>
    <row r="15" spans="1:14" x14ac:dyDescent="0.25">
      <c r="F15" s="25"/>
      <c r="G15" s="27" t="s">
        <v>46</v>
      </c>
      <c r="H15" s="48" t="s">
        <v>73</v>
      </c>
      <c r="I15" s="25"/>
      <c r="J15" s="25"/>
      <c r="K15" s="25"/>
      <c r="L15" s="25"/>
      <c r="M15" s="25"/>
      <c r="N15" s="25"/>
    </row>
    <row r="16" spans="1:14" x14ac:dyDescent="0.25">
      <c r="F16" s="23" t="s">
        <v>84</v>
      </c>
      <c r="G16" s="24" t="s">
        <v>75</v>
      </c>
      <c r="H16" s="26"/>
      <c r="I16" s="25"/>
      <c r="J16" s="25"/>
      <c r="K16" s="25"/>
      <c r="L16" s="25"/>
      <c r="M16" s="25"/>
      <c r="N16" s="25"/>
    </row>
    <row r="17" spans="6:14" x14ac:dyDescent="0.25">
      <c r="F17" s="25"/>
      <c r="G17" s="27" t="s">
        <v>47</v>
      </c>
      <c r="H17" s="48" t="s">
        <v>54</v>
      </c>
      <c r="I17" s="25"/>
      <c r="J17" s="25"/>
      <c r="K17" s="25"/>
      <c r="L17" s="25"/>
      <c r="M17" s="25"/>
      <c r="N17" s="25"/>
    </row>
    <row r="18" spans="6:14" x14ac:dyDescent="0.25">
      <c r="F18" s="25"/>
      <c r="G18" s="49" t="s">
        <v>48</v>
      </c>
      <c r="H18" s="48" t="s">
        <v>64</v>
      </c>
      <c r="I18" s="25"/>
      <c r="J18" s="25"/>
      <c r="K18" s="25"/>
      <c r="L18" s="25"/>
      <c r="M18" s="25"/>
      <c r="N18" s="25"/>
    </row>
    <row r="19" spans="6:14" x14ac:dyDescent="0.25">
      <c r="F19" s="25"/>
      <c r="G19" s="49" t="s">
        <v>49</v>
      </c>
      <c r="H19" s="48" t="s">
        <v>65</v>
      </c>
      <c r="I19" s="25"/>
      <c r="J19" s="25"/>
      <c r="K19" s="25"/>
      <c r="L19" s="25"/>
      <c r="M19" s="25"/>
      <c r="N19" s="25"/>
    </row>
    <row r="20" spans="6:14" x14ac:dyDescent="0.25">
      <c r="F20" s="25"/>
      <c r="G20" s="49" t="s">
        <v>50</v>
      </c>
      <c r="H20" s="48" t="s">
        <v>70</v>
      </c>
      <c r="I20" s="25"/>
      <c r="J20" s="25"/>
      <c r="K20" s="25"/>
      <c r="L20" s="25"/>
      <c r="M20" s="25"/>
      <c r="N20" s="25"/>
    </row>
    <row r="21" spans="6:14" x14ac:dyDescent="0.25">
      <c r="F21" s="25"/>
      <c r="G21" s="49" t="s">
        <v>56</v>
      </c>
      <c r="H21" s="48" t="s">
        <v>73</v>
      </c>
      <c r="I21" s="25"/>
      <c r="J21" s="25"/>
      <c r="K21" s="25"/>
      <c r="L21" s="25"/>
      <c r="M21" s="25"/>
      <c r="N21" s="25"/>
    </row>
    <row r="22" spans="6:14" x14ac:dyDescent="0.25">
      <c r="F22" s="25"/>
      <c r="G22" s="49" t="s">
        <v>57</v>
      </c>
      <c r="H22" s="48" t="s">
        <v>55</v>
      </c>
      <c r="I22" s="25"/>
      <c r="J22" s="25"/>
      <c r="K22" s="25"/>
      <c r="L22" s="25"/>
      <c r="M22" s="25"/>
      <c r="N22" s="25"/>
    </row>
    <row r="23" spans="6:14" x14ac:dyDescent="0.25">
      <c r="F23" s="23"/>
      <c r="G23" s="24"/>
      <c r="H23" s="26"/>
    </row>
    <row r="24" spans="6:14" x14ac:dyDescent="0.25">
      <c r="F24" s="95"/>
    </row>
    <row r="25" spans="6:14" x14ac:dyDescent="0.25">
      <c r="F25" s="95"/>
      <c r="G25" s="95"/>
    </row>
    <row r="26" spans="6:14" x14ac:dyDescent="0.25">
      <c r="G26" s="96"/>
      <c r="H26" s="97"/>
    </row>
    <row r="27" spans="6:14" x14ac:dyDescent="0.25">
      <c r="G27" s="96"/>
      <c r="H27" s="96"/>
    </row>
    <row r="28" spans="6:14" x14ac:dyDescent="0.25">
      <c r="G28" s="96"/>
      <c r="H28" s="96"/>
    </row>
    <row r="29" spans="6:14" x14ac:dyDescent="0.25">
      <c r="F29" s="98"/>
      <c r="G29" s="95"/>
      <c r="H29" s="97"/>
    </row>
    <row r="30" spans="6:14" x14ac:dyDescent="0.25">
      <c r="G30" s="96"/>
      <c r="H30" s="96"/>
    </row>
    <row r="31" spans="6:14" x14ac:dyDescent="0.25">
      <c r="G31" s="96"/>
      <c r="H31" s="96"/>
    </row>
  </sheetData>
  <mergeCells count="1">
    <mergeCell ref="A4:A7"/>
  </mergeCells>
  <hyperlinks>
    <hyperlink ref="G11" location="'Cuadro 1'!A1" display="Cuadro 1" xr:uid="{00000000-0004-0000-0000-000000000000}"/>
    <hyperlink ref="G17" location="'Cuadro 6'!A1" display="Cuadro 6" xr:uid="{00000000-0004-0000-0000-000001000000}"/>
    <hyperlink ref="G12" location="'Cuadro 2'!A1" display="Cuadro 2" xr:uid="{00000000-0004-0000-0000-000002000000}"/>
    <hyperlink ref="G13" location="'Cuadro 3'!A1" display="Cuadro 3" xr:uid="{00000000-0004-0000-0000-000003000000}"/>
    <hyperlink ref="G14" location="'Cuadro 4'!A1" display="Cuadro 4" xr:uid="{00000000-0004-0000-0000-000004000000}"/>
    <hyperlink ref="G15" location="'Cuadro 5'!A1" display="Cuadro 5" xr:uid="{00000000-0004-0000-0000-000005000000}"/>
    <hyperlink ref="G18" location="'Cuadro 7'!A1" display="Cuadro 7" xr:uid="{00000000-0004-0000-0000-000006000000}"/>
    <hyperlink ref="G19" location="'Cuadro 8'!A1" display="Cuadro 8" xr:uid="{00000000-0004-0000-0000-000007000000}"/>
    <hyperlink ref="G20" location="'Cuadro 9'!A1" display="Cuadro 9" xr:uid="{00000000-0004-0000-0000-000008000000}"/>
    <hyperlink ref="G21" location="'Cuadro 10'!A1" display="Cuadro 10" xr:uid="{00000000-0004-0000-0000-000009000000}"/>
    <hyperlink ref="G22" location="'Cuadro 11'!A1" display="Cuadro 11" xr:uid="{00000000-0004-0000-0000-00000A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L51"/>
  <sheetViews>
    <sheetView showGridLines="0" workbookViewId="0">
      <pane xSplit="2" ySplit="13" topLeftCell="C29" activePane="bottomRight" state="frozen"/>
      <selection pane="topRight" activeCell="C1" sqref="C1"/>
      <selection pane="bottomLeft" activeCell="A14" sqref="A14"/>
      <selection pane="bottomRight" activeCell="F48" sqref="F48"/>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5703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30" t="s">
        <v>12</v>
      </c>
      <c r="B2" s="131"/>
      <c r="C2" s="131"/>
      <c r="D2" s="131"/>
      <c r="E2" s="131"/>
      <c r="F2" s="131"/>
      <c r="G2" s="131"/>
      <c r="H2" s="131"/>
      <c r="I2" s="13"/>
    </row>
    <row r="3" spans="1:12" s="12" customFormat="1" ht="14.25" x14ac:dyDescent="0.2">
      <c r="A3" s="130" t="s">
        <v>13</v>
      </c>
      <c r="B3" s="131"/>
      <c r="C3" s="131"/>
      <c r="D3" s="131"/>
      <c r="E3" s="131"/>
      <c r="F3" s="131"/>
      <c r="G3" s="131"/>
      <c r="H3" s="131"/>
      <c r="I3" s="13"/>
    </row>
    <row r="4" spans="1:12" s="12" customFormat="1" ht="14.25" x14ac:dyDescent="0.2">
      <c r="A4" s="130" t="s">
        <v>14</v>
      </c>
      <c r="B4" s="131"/>
      <c r="C4" s="131"/>
      <c r="D4" s="131"/>
      <c r="E4" s="131"/>
      <c r="F4" s="131"/>
      <c r="G4" s="131"/>
      <c r="H4" s="131"/>
      <c r="I4" s="13"/>
    </row>
    <row r="5" spans="1:12" s="12" customFormat="1" ht="14.25" x14ac:dyDescent="0.2">
      <c r="A5" s="130" t="s">
        <v>15</v>
      </c>
      <c r="B5" s="131"/>
      <c r="C5" s="131"/>
      <c r="D5" s="131"/>
      <c r="E5" s="131"/>
      <c r="F5" s="131"/>
      <c r="G5" s="131"/>
      <c r="H5" s="131"/>
      <c r="I5" s="13"/>
    </row>
    <row r="6" spans="1:12" s="12" customFormat="1" ht="14.25" x14ac:dyDescent="0.2">
      <c r="A6" s="14"/>
      <c r="B6" s="15"/>
      <c r="C6" s="15"/>
      <c r="D6" s="15"/>
      <c r="E6" s="15"/>
      <c r="F6" s="15"/>
      <c r="G6" s="15"/>
      <c r="H6" s="15"/>
      <c r="I6" s="13"/>
    </row>
    <row r="7" spans="1:12" s="12" customFormat="1" ht="14.25" x14ac:dyDescent="0.2">
      <c r="A7" s="132" t="s">
        <v>18</v>
      </c>
      <c r="B7" s="133"/>
      <c r="C7" s="133"/>
      <c r="D7" s="133"/>
      <c r="E7" s="133"/>
      <c r="F7" s="133"/>
      <c r="G7" s="133"/>
      <c r="H7" s="133"/>
      <c r="I7" s="13"/>
    </row>
    <row r="8" spans="1:12" x14ac:dyDescent="0.25">
      <c r="A8" s="132" t="s">
        <v>79</v>
      </c>
      <c r="B8" s="133"/>
      <c r="C8" s="133"/>
      <c r="D8" s="133"/>
      <c r="E8" s="133"/>
      <c r="F8" s="133"/>
      <c r="G8" s="133"/>
      <c r="H8" s="133"/>
      <c r="I8" s="155"/>
    </row>
    <row r="9" spans="1:12" x14ac:dyDescent="0.25">
      <c r="A9" s="130" t="s">
        <v>159</v>
      </c>
      <c r="B9" s="131"/>
      <c r="C9" s="131"/>
      <c r="D9" s="131"/>
      <c r="E9" s="131"/>
      <c r="F9" s="131"/>
      <c r="G9" s="131"/>
      <c r="H9" s="131"/>
      <c r="I9" s="16"/>
    </row>
    <row r="10" spans="1:12" x14ac:dyDescent="0.25">
      <c r="A10" s="18"/>
      <c r="B10" s="19"/>
      <c r="C10" s="19"/>
      <c r="D10" s="19"/>
      <c r="E10" s="19"/>
      <c r="F10" s="19"/>
      <c r="G10" s="137" t="s">
        <v>19</v>
      </c>
      <c r="H10" s="137"/>
      <c r="I10" s="138"/>
    </row>
    <row r="11" spans="1:12" ht="15" customHeight="1" x14ac:dyDescent="0.25">
      <c r="A11" s="135" t="s">
        <v>1</v>
      </c>
      <c r="B11" s="135" t="s">
        <v>2</v>
      </c>
      <c r="C11" s="139" t="s">
        <v>16</v>
      </c>
      <c r="D11" s="134"/>
      <c r="E11" s="142"/>
      <c r="F11" s="139" t="s">
        <v>17</v>
      </c>
      <c r="G11" s="134"/>
      <c r="H11" s="134"/>
      <c r="I11" s="140" t="s">
        <v>22</v>
      </c>
    </row>
    <row r="12" spans="1:12" ht="15" customHeight="1" x14ac:dyDescent="0.25">
      <c r="A12" s="135"/>
      <c r="B12" s="139"/>
      <c r="C12" s="135" t="s">
        <v>78</v>
      </c>
      <c r="D12" s="134" t="s">
        <v>20</v>
      </c>
      <c r="E12" s="134"/>
      <c r="F12" s="135" t="s">
        <v>78</v>
      </c>
      <c r="G12" s="134" t="s">
        <v>20</v>
      </c>
      <c r="H12" s="134"/>
      <c r="I12" s="141"/>
    </row>
    <row r="13" spans="1:12" x14ac:dyDescent="0.25">
      <c r="A13" s="136"/>
      <c r="B13" s="151"/>
      <c r="C13" s="136"/>
      <c r="D13" s="50" t="s">
        <v>7</v>
      </c>
      <c r="E13" s="51" t="s">
        <v>21</v>
      </c>
      <c r="F13" s="136"/>
      <c r="G13" s="50" t="s">
        <v>7</v>
      </c>
      <c r="H13" s="51" t="s">
        <v>21</v>
      </c>
      <c r="I13" s="141"/>
    </row>
    <row r="14" spans="1:12" x14ac:dyDescent="0.25">
      <c r="A14" s="144">
        <v>2015</v>
      </c>
      <c r="B14" s="57" t="s">
        <v>3</v>
      </c>
      <c r="C14" s="54">
        <v>1376806</v>
      </c>
      <c r="D14" s="55"/>
      <c r="E14" s="55"/>
      <c r="F14" s="54">
        <v>513726</v>
      </c>
      <c r="G14" s="55"/>
      <c r="H14" s="55"/>
      <c r="I14" s="55">
        <v>44.366118539059897</v>
      </c>
      <c r="K14" s="58"/>
      <c r="L14" s="73"/>
    </row>
    <row r="15" spans="1:12" x14ac:dyDescent="0.25">
      <c r="A15" s="144"/>
      <c r="B15" s="57" t="s">
        <v>4</v>
      </c>
      <c r="C15" s="54">
        <v>1469890</v>
      </c>
      <c r="D15" s="55">
        <v>5.126454116096042</v>
      </c>
      <c r="E15" s="55"/>
      <c r="F15" s="54">
        <v>543038</v>
      </c>
      <c r="G15" s="55">
        <v>3.6108320506452003</v>
      </c>
      <c r="H15" s="55"/>
      <c r="I15" s="55">
        <v>43.726486309650269</v>
      </c>
      <c r="K15" s="58"/>
      <c r="L15" s="73"/>
    </row>
    <row r="16" spans="1:12" x14ac:dyDescent="0.25">
      <c r="A16" s="144"/>
      <c r="B16" s="57" t="s">
        <v>5</v>
      </c>
      <c r="C16" s="54">
        <v>1779941</v>
      </c>
      <c r="D16" s="55">
        <v>10.773006988536693</v>
      </c>
      <c r="E16" s="55"/>
      <c r="F16" s="54">
        <v>609364</v>
      </c>
      <c r="G16" s="55">
        <v>12.65863605776363</v>
      </c>
      <c r="H16" s="55"/>
      <c r="I16" s="55">
        <v>44.470818669330306</v>
      </c>
      <c r="K16" s="58"/>
      <c r="L16" s="73"/>
    </row>
    <row r="17" spans="1:12" x14ac:dyDescent="0.25">
      <c r="A17" s="144"/>
      <c r="B17" s="57" t="s">
        <v>6</v>
      </c>
      <c r="C17" s="54">
        <v>1656550</v>
      </c>
      <c r="D17" s="55">
        <v>-4.8017590863070723</v>
      </c>
      <c r="E17" s="55"/>
      <c r="F17" s="54">
        <v>563247</v>
      </c>
      <c r="G17" s="55">
        <v>-9.0437905640465885</v>
      </c>
      <c r="H17" s="55"/>
      <c r="I17" s="55">
        <v>42.489199987876177</v>
      </c>
      <c r="K17" s="58"/>
      <c r="L17" s="73"/>
    </row>
    <row r="18" spans="1:12" x14ac:dyDescent="0.25">
      <c r="A18" s="144">
        <v>2016</v>
      </c>
      <c r="B18" s="57" t="s">
        <v>3</v>
      </c>
      <c r="C18" s="54">
        <v>1319542</v>
      </c>
      <c r="D18" s="55">
        <v>-16.549291380137248</v>
      </c>
      <c r="E18" s="55">
        <v>-7.4865422302689382</v>
      </c>
      <c r="F18" s="54">
        <v>489601</v>
      </c>
      <c r="G18" s="55">
        <v>-10.700423392764975</v>
      </c>
      <c r="H18" s="55">
        <v>-5.1905989169731441</v>
      </c>
      <c r="I18" s="55">
        <v>45.467170166058658</v>
      </c>
      <c r="K18" s="58"/>
      <c r="L18" s="73"/>
    </row>
    <row r="19" spans="1:12" x14ac:dyDescent="0.25">
      <c r="A19" s="144"/>
      <c r="B19" s="57" t="s">
        <v>4</v>
      </c>
      <c r="C19" s="54">
        <v>1546776</v>
      </c>
      <c r="D19" s="55">
        <v>15.008626076924301</v>
      </c>
      <c r="E19" s="55">
        <v>1.2099738470418657</v>
      </c>
      <c r="F19" s="54">
        <v>547613</v>
      </c>
      <c r="G19" s="55">
        <v>13.520587371512477</v>
      </c>
      <c r="H19" s="55">
        <v>3.8773522639566522</v>
      </c>
      <c r="I19" s="55">
        <v>44.878893344219321</v>
      </c>
      <c r="K19" s="58"/>
      <c r="L19" s="73"/>
    </row>
    <row r="20" spans="1:12" x14ac:dyDescent="0.25">
      <c r="A20" s="144"/>
      <c r="B20" s="57" t="s">
        <v>5</v>
      </c>
      <c r="C20" s="54">
        <v>1594960</v>
      </c>
      <c r="D20" s="55">
        <v>-6.3751784531674787</v>
      </c>
      <c r="E20" s="55">
        <v>-14.457808830905194</v>
      </c>
      <c r="F20" s="54">
        <v>515210</v>
      </c>
      <c r="G20" s="55">
        <v>-7.6273045623504743</v>
      </c>
      <c r="H20" s="55">
        <v>-14.827381554415226</v>
      </c>
      <c r="I20" s="55">
        <v>44.278688898655425</v>
      </c>
      <c r="K20" s="58"/>
      <c r="L20" s="73"/>
    </row>
    <row r="21" spans="1:12" x14ac:dyDescent="0.25">
      <c r="A21" s="144"/>
      <c r="B21" s="57" t="s">
        <v>6</v>
      </c>
      <c r="C21" s="54">
        <v>1585036</v>
      </c>
      <c r="D21" s="55">
        <v>8.710119377723899</v>
      </c>
      <c r="E21" s="55">
        <v>-2.3164532813672878</v>
      </c>
      <c r="F21" s="54">
        <v>542779</v>
      </c>
      <c r="G21" s="55">
        <v>8.6680154777188534</v>
      </c>
      <c r="H21" s="55">
        <v>1.7581919576355602</v>
      </c>
      <c r="I21" s="55">
        <v>44.26153957069576</v>
      </c>
      <c r="K21" s="58"/>
      <c r="L21" s="73"/>
    </row>
    <row r="22" spans="1:12" x14ac:dyDescent="0.25">
      <c r="A22" s="144">
        <v>2017</v>
      </c>
      <c r="B22" s="57" t="s">
        <v>3</v>
      </c>
      <c r="C22" s="54">
        <v>1263869</v>
      </c>
      <c r="D22" s="55">
        <v>-23.862332800680434</v>
      </c>
      <c r="E22" s="55">
        <v>-10.876761936300568</v>
      </c>
      <c r="F22" s="54">
        <v>426801</v>
      </c>
      <c r="G22" s="55">
        <v>-22.827758831849494</v>
      </c>
      <c r="H22" s="55">
        <v>-12.061086637298089</v>
      </c>
      <c r="I22" s="55">
        <v>44.862974292097768</v>
      </c>
      <c r="K22" s="58"/>
      <c r="L22" s="73"/>
    </row>
    <row r="23" spans="1:12" x14ac:dyDescent="0.25">
      <c r="A23" s="144"/>
      <c r="B23" s="57" t="s">
        <v>4</v>
      </c>
      <c r="C23" s="54">
        <v>1543679</v>
      </c>
      <c r="D23" s="55">
        <v>27.571149807742088</v>
      </c>
      <c r="E23" s="55">
        <v>-1.1417287363240121</v>
      </c>
      <c r="F23" s="54">
        <v>552966</v>
      </c>
      <c r="G23" s="55">
        <v>30.478773143818984</v>
      </c>
      <c r="H23" s="55">
        <v>1.0756004073083574</v>
      </c>
      <c r="I23" s="55">
        <v>45.885498829770341</v>
      </c>
      <c r="K23" s="58"/>
      <c r="L23" s="73"/>
    </row>
    <row r="24" spans="1:12" x14ac:dyDescent="0.25">
      <c r="A24" s="144"/>
      <c r="B24" s="57" t="s">
        <v>5</v>
      </c>
      <c r="C24" s="54">
        <v>1828784</v>
      </c>
      <c r="D24" s="55">
        <v>21.105662671318143</v>
      </c>
      <c r="E24" s="55">
        <v>27.875239216767838</v>
      </c>
      <c r="F24" s="54">
        <v>603969</v>
      </c>
      <c r="G24" s="55">
        <v>13.820082765286074</v>
      </c>
      <c r="H24" s="55">
        <v>24.543655994927406</v>
      </c>
      <c r="I24" s="55">
        <v>43.125079037016867</v>
      </c>
      <c r="K24" s="58"/>
      <c r="L24" s="73"/>
    </row>
    <row r="25" spans="1:12" x14ac:dyDescent="0.25">
      <c r="A25" s="144"/>
      <c r="B25" s="57" t="s">
        <v>6</v>
      </c>
      <c r="C25" s="54">
        <v>1935692</v>
      </c>
      <c r="D25" s="55">
        <v>6.4674972632826808</v>
      </c>
      <c r="E25" s="55">
        <v>25.237252606151088</v>
      </c>
      <c r="F25" s="54">
        <v>649282</v>
      </c>
      <c r="G25" s="55">
        <v>7.5878545394360515</v>
      </c>
      <c r="H25" s="55">
        <v>23.305691063615711</v>
      </c>
      <c r="I25" s="55">
        <v>43.57888416370573</v>
      </c>
      <c r="K25" s="58"/>
      <c r="L25" s="73"/>
    </row>
    <row r="26" spans="1:12" x14ac:dyDescent="0.25">
      <c r="A26" s="144">
        <v>2018</v>
      </c>
      <c r="B26" s="57" t="s">
        <v>3</v>
      </c>
      <c r="C26" s="54">
        <v>1640816</v>
      </c>
      <c r="D26" s="55">
        <f t="shared" ref="D26:D30" si="0">100*(C26/C25-1)</f>
        <v>-15.233621877860736</v>
      </c>
      <c r="E26" s="55">
        <f t="shared" ref="E26:E30" si="1">100*(C26/C22-1)</f>
        <v>29.824847353641882</v>
      </c>
      <c r="F26" s="54">
        <v>557674</v>
      </c>
      <c r="G26" s="55">
        <f t="shared" ref="G26:G30" si="2">100*(F26/F25-1)</f>
        <v>-14.109123616548747</v>
      </c>
      <c r="H26" s="55">
        <f t="shared" ref="H26:H30" si="3">100*(F26/F22-1)</f>
        <v>30.663705099097704</v>
      </c>
      <c r="I26" s="55">
        <f t="shared" ref="I26:I30" si="4">100*(F26/C26)</f>
        <v>33.987601291064934</v>
      </c>
      <c r="K26" s="58"/>
      <c r="L26" s="73"/>
    </row>
    <row r="27" spans="1:12" x14ac:dyDescent="0.25">
      <c r="A27" s="144"/>
      <c r="B27" s="57" t="s">
        <v>4</v>
      </c>
      <c r="C27" s="54">
        <v>1911991</v>
      </c>
      <c r="D27" s="55">
        <f t="shared" si="0"/>
        <v>16.52683786603739</v>
      </c>
      <c r="E27" s="55">
        <f t="shared" si="1"/>
        <v>23.85936454405353</v>
      </c>
      <c r="F27" s="54">
        <v>679686</v>
      </c>
      <c r="G27" s="55">
        <f t="shared" si="2"/>
        <v>21.878732019064895</v>
      </c>
      <c r="H27" s="55">
        <f t="shared" si="3"/>
        <v>22.9164180076171</v>
      </c>
      <c r="I27" s="55">
        <f t="shared" si="4"/>
        <v>35.548598293611214</v>
      </c>
      <c r="K27" s="58"/>
      <c r="L27" s="73"/>
    </row>
    <row r="28" spans="1:12" x14ac:dyDescent="0.25">
      <c r="A28" s="144"/>
      <c r="B28" s="57" t="s">
        <v>5</v>
      </c>
      <c r="C28" s="54">
        <v>1882607</v>
      </c>
      <c r="D28" s="55">
        <f t="shared" si="0"/>
        <v>-1.5368273177018055</v>
      </c>
      <c r="E28" s="55">
        <f t="shared" si="1"/>
        <v>2.9431031767557014</v>
      </c>
      <c r="F28" s="54">
        <v>646688</v>
      </c>
      <c r="G28" s="55">
        <f t="shared" si="2"/>
        <v>-4.8548888751570596</v>
      </c>
      <c r="H28" s="55">
        <f t="shared" si="3"/>
        <v>7.0730451397339911</v>
      </c>
      <c r="I28" s="55">
        <f t="shared" si="4"/>
        <v>34.350663733854169</v>
      </c>
      <c r="K28" s="58"/>
      <c r="L28" s="73"/>
    </row>
    <row r="29" spans="1:12" x14ac:dyDescent="0.25">
      <c r="A29" s="144"/>
      <c r="B29" s="57" t="s">
        <v>6</v>
      </c>
      <c r="C29" s="54">
        <v>2052500</v>
      </c>
      <c r="D29" s="55">
        <f t="shared" si="0"/>
        <v>9.0243476200821515</v>
      </c>
      <c r="E29" s="55">
        <f t="shared" si="1"/>
        <v>6.0344310975093185</v>
      </c>
      <c r="F29" s="54">
        <v>701768</v>
      </c>
      <c r="G29" s="55">
        <f t="shared" si="2"/>
        <v>8.5172447919243943</v>
      </c>
      <c r="H29" s="55">
        <f t="shared" si="3"/>
        <v>8.0836986086169063</v>
      </c>
      <c r="I29" s="55">
        <f t="shared" si="4"/>
        <v>34.190889159561507</v>
      </c>
      <c r="K29" s="58"/>
      <c r="L29" s="73"/>
    </row>
    <row r="30" spans="1:12" x14ac:dyDescent="0.25">
      <c r="A30" s="145">
        <v>2019</v>
      </c>
      <c r="B30" s="57" t="s">
        <v>3</v>
      </c>
      <c r="C30" s="61">
        <v>1795537</v>
      </c>
      <c r="D30" s="55">
        <f t="shared" si="0"/>
        <v>-12.519512789281361</v>
      </c>
      <c r="E30" s="55">
        <f t="shared" si="1"/>
        <v>9.4295155581125556</v>
      </c>
      <c r="F30" s="54">
        <v>569301</v>
      </c>
      <c r="G30" s="55">
        <f t="shared" si="2"/>
        <v>-18.876181302082738</v>
      </c>
      <c r="H30" s="55">
        <f t="shared" si="3"/>
        <v>2.0849098218672646</v>
      </c>
      <c r="I30" s="55">
        <f t="shared" si="4"/>
        <v>31.706447708958379</v>
      </c>
      <c r="K30" s="58"/>
      <c r="L30" s="73"/>
    </row>
    <row r="31" spans="1:12" x14ac:dyDescent="0.25">
      <c r="A31" s="146"/>
      <c r="B31" s="57" t="s">
        <v>4</v>
      </c>
      <c r="C31" s="61">
        <v>2307358</v>
      </c>
      <c r="D31" s="55">
        <f>100*(C31/C30-1)</f>
        <v>28.505177002757385</v>
      </c>
      <c r="E31" s="55">
        <f>100*(C31/C27-1)</f>
        <v>20.678287711605336</v>
      </c>
      <c r="F31" s="54">
        <v>687501</v>
      </c>
      <c r="G31" s="55">
        <f>100*(F31/F30-1)</f>
        <v>20.762303245559032</v>
      </c>
      <c r="H31" s="55">
        <f>100*(F31/F27-1)</f>
        <v>1.1497956409283194</v>
      </c>
      <c r="I31" s="55">
        <f>100*(F31/C31)</f>
        <v>29.796026451031871</v>
      </c>
      <c r="K31" s="58"/>
      <c r="L31" s="73"/>
    </row>
    <row r="32" spans="1:12" x14ac:dyDescent="0.25">
      <c r="A32" s="146"/>
      <c r="B32" s="57" t="s">
        <v>5</v>
      </c>
      <c r="C32" s="61">
        <v>2411353</v>
      </c>
      <c r="D32" s="55">
        <f>100*(C32/C31-1)</f>
        <v>4.5071029289776465</v>
      </c>
      <c r="E32" s="55">
        <f>100*(C32/C28-1)</f>
        <v>28.085840539209727</v>
      </c>
      <c r="F32" s="54">
        <v>722384</v>
      </c>
      <c r="G32" s="55">
        <f>100*(F32/F31-1)</f>
        <v>5.0738835288966833</v>
      </c>
      <c r="H32" s="55">
        <f>100*(F32/F28-1)</f>
        <v>11.705180860012865</v>
      </c>
      <c r="I32" s="55">
        <f>100*(F32/C32)</f>
        <v>29.957621302231569</v>
      </c>
      <c r="K32" s="58"/>
      <c r="L32" s="73"/>
    </row>
    <row r="33" spans="1:12" x14ac:dyDescent="0.25">
      <c r="A33" s="152"/>
      <c r="B33" s="57" t="s">
        <v>6</v>
      </c>
      <c r="C33" s="61">
        <v>2409334</v>
      </c>
      <c r="D33" s="55">
        <f t="shared" ref="D33:D34" si="5">100*(C33/C32-1)</f>
        <v>-8.3728927286874644E-2</v>
      </c>
      <c r="E33" s="55">
        <f t="shared" ref="E33:E34" si="6">100*(C33/C29-1)</f>
        <v>17.385334957369068</v>
      </c>
      <c r="F33" s="54">
        <v>735278</v>
      </c>
      <c r="G33" s="55">
        <f t="shared" ref="G33:G34" si="7">100*(F33/F32-1)</f>
        <v>1.7849232541141458</v>
      </c>
      <c r="H33" s="55">
        <f t="shared" ref="H33:H34" si="8">100*(F33/F29-1)</f>
        <v>4.7750823634021611</v>
      </c>
      <c r="I33" s="55">
        <f t="shared" ref="I33:I34" si="9">100*(F33/C33)</f>
        <v>30.517894156642456</v>
      </c>
      <c r="K33" s="58"/>
      <c r="L33" s="73"/>
    </row>
    <row r="34" spans="1:12" x14ac:dyDescent="0.25">
      <c r="A34" s="144">
        <v>2020</v>
      </c>
      <c r="B34" s="57" t="s">
        <v>3</v>
      </c>
      <c r="C34" s="54">
        <v>1963554</v>
      </c>
      <c r="D34" s="55">
        <f t="shared" si="5"/>
        <v>-18.50220849413158</v>
      </c>
      <c r="E34" s="55">
        <f t="shared" si="6"/>
        <v>9.3574791274142477</v>
      </c>
      <c r="F34" s="54">
        <v>606215</v>
      </c>
      <c r="G34" s="55">
        <f t="shared" si="7"/>
        <v>-17.552952760724516</v>
      </c>
      <c r="H34" s="55">
        <f t="shared" si="8"/>
        <v>6.4840918951486026</v>
      </c>
      <c r="I34" s="55">
        <f t="shared" si="9"/>
        <v>30.873355150915128</v>
      </c>
      <c r="K34" s="58"/>
      <c r="L34" s="73"/>
    </row>
    <row r="35" spans="1:12" x14ac:dyDescent="0.25">
      <c r="A35" s="144"/>
      <c r="B35" s="57" t="s">
        <v>4</v>
      </c>
      <c r="C35" s="54">
        <v>1027150</v>
      </c>
      <c r="D35" s="55">
        <f t="shared" ref="D35" si="10">100*(C35/C34-1)</f>
        <v>-47.689241039462118</v>
      </c>
      <c r="E35" s="55">
        <f t="shared" ref="E35" si="11">100*(C35/C31-1)</f>
        <v>-55.483717741243453</v>
      </c>
      <c r="F35" s="54">
        <v>341088</v>
      </c>
      <c r="G35" s="55">
        <f t="shared" ref="G35" si="12">100*(F35/F34-1)</f>
        <v>-43.734813556246543</v>
      </c>
      <c r="H35" s="55">
        <f t="shared" ref="H35" si="13">100*(F35/F31-1)</f>
        <v>-50.387272163967765</v>
      </c>
      <c r="I35" s="55">
        <f t="shared" ref="I35" si="14">100*(F35/C35)</f>
        <v>33.207223871878497</v>
      </c>
      <c r="K35" s="58"/>
      <c r="L35" s="73"/>
    </row>
    <row r="36" spans="1:12" x14ac:dyDescent="0.25">
      <c r="A36" s="144"/>
      <c r="B36" s="57" t="s">
        <v>5</v>
      </c>
      <c r="C36" s="54">
        <v>1731710</v>
      </c>
      <c r="D36" s="55">
        <f t="shared" ref="D36" si="15">100*(C36/C35-1)</f>
        <v>68.593681546025408</v>
      </c>
      <c r="E36" s="55">
        <f t="shared" ref="E36" si="16">100*(C36/C32-1)</f>
        <v>-28.185130920275881</v>
      </c>
      <c r="F36" s="54">
        <v>527120</v>
      </c>
      <c r="G36" s="55">
        <f t="shared" ref="G36" si="17">100*(F36/F35-1)</f>
        <v>54.540763673890602</v>
      </c>
      <c r="H36" s="55">
        <f t="shared" ref="H36" si="18">100*(F36/F32-1)</f>
        <v>-27.03049901437463</v>
      </c>
      <c r="I36" s="55">
        <f t="shared" ref="I36" si="19">100*(F36/C36)</f>
        <v>30.439276784219064</v>
      </c>
      <c r="K36" s="58"/>
      <c r="L36" s="73"/>
    </row>
    <row r="37" spans="1:12" x14ac:dyDescent="0.25">
      <c r="A37" s="144"/>
      <c r="B37" s="57" t="s">
        <v>6</v>
      </c>
      <c r="C37" s="54">
        <v>2360308</v>
      </c>
      <c r="D37" s="55">
        <f t="shared" ref="D37" si="20">100*(C37/C36-1)</f>
        <v>36.299264888462844</v>
      </c>
      <c r="E37" s="55">
        <f t="shared" ref="E37" si="21">100*(C37/C33-1)</f>
        <v>-2.0348361829451656</v>
      </c>
      <c r="F37" s="54">
        <v>708421</v>
      </c>
      <c r="G37" s="55">
        <f t="shared" ref="G37" si="22">100*(F37/F36-1)</f>
        <v>34.394634997723486</v>
      </c>
      <c r="H37" s="55">
        <f t="shared" ref="H37" si="23">100*(F37/F33-1)</f>
        <v>-3.652632065694883</v>
      </c>
      <c r="I37" s="55">
        <f t="shared" ref="I37" si="24">100*(F37/C37)</f>
        <v>30.013921911886076</v>
      </c>
      <c r="K37" s="58"/>
      <c r="L37" s="73"/>
    </row>
    <row r="38" spans="1:12" x14ac:dyDescent="0.25">
      <c r="A38" s="144">
        <v>2021</v>
      </c>
      <c r="B38" s="57" t="s">
        <v>3</v>
      </c>
      <c r="C38" s="54">
        <v>2705753</v>
      </c>
      <c r="D38" s="55">
        <f t="shared" ref="D38" si="25">100*(C38/C37-1)</f>
        <v>14.635589931483528</v>
      </c>
      <c r="E38" s="55">
        <f t="shared" ref="E38" si="26">100*(C38/C34-1)</f>
        <v>37.798756744148612</v>
      </c>
      <c r="F38" s="54">
        <v>759838</v>
      </c>
      <c r="G38" s="55">
        <f t="shared" ref="G38" si="27">100*(F38/F37-1)</f>
        <v>7.2579723074273739</v>
      </c>
      <c r="H38" s="55">
        <f t="shared" ref="H38" si="28">100*(F38/F34-1)</f>
        <v>25.341339293814901</v>
      </c>
      <c r="I38" s="55">
        <f t="shared" ref="I38" si="29">100*(F38/C38)</f>
        <v>28.082312021829043</v>
      </c>
      <c r="K38" s="58"/>
      <c r="L38" s="73"/>
    </row>
    <row r="39" spans="1:12" x14ac:dyDescent="0.25">
      <c r="A39" s="144"/>
      <c r="B39" s="57" t="s">
        <v>4</v>
      </c>
      <c r="C39" s="100">
        <v>2893127</v>
      </c>
      <c r="D39" s="55">
        <f t="shared" ref="D39" si="30">100*(C39/C38-1)</f>
        <v>6.9250223505249675</v>
      </c>
      <c r="E39" s="55">
        <f t="shared" ref="E39" si="31">100*(C39/C35-1)</f>
        <v>181.66548215937303</v>
      </c>
      <c r="F39" s="54">
        <v>895721</v>
      </c>
      <c r="G39" s="55">
        <f t="shared" ref="G39" si="32">100*(F39/F38-1)</f>
        <v>17.883154040729732</v>
      </c>
      <c r="H39" s="55">
        <f t="shared" ref="H39" si="33">100*(F39/F35-1)</f>
        <v>162.60701050755227</v>
      </c>
      <c r="I39" s="55">
        <f t="shared" ref="I39" si="34">100*(F39/C39)</f>
        <v>30.96030696198266</v>
      </c>
      <c r="K39" s="58"/>
      <c r="L39" s="73"/>
    </row>
    <row r="40" spans="1:12" x14ac:dyDescent="0.25">
      <c r="A40" s="144"/>
      <c r="B40" s="57" t="s">
        <v>5</v>
      </c>
      <c r="C40" s="100">
        <v>3210573</v>
      </c>
      <c r="D40" s="55">
        <f t="shared" ref="D40" si="35">100*(C40/C39-1)</f>
        <v>10.972418424770147</v>
      </c>
      <c r="E40" s="55">
        <f t="shared" ref="E40" si="36">100*(C40/C36-1)</f>
        <v>85.398998677607679</v>
      </c>
      <c r="F40" s="54">
        <v>1014806</v>
      </c>
      <c r="G40" s="55">
        <f t="shared" ref="G40" si="37">100*(F40/F39-1)</f>
        <v>13.294876417991762</v>
      </c>
      <c r="H40" s="55">
        <f t="shared" ref="H40" si="38">100*(F40/F36-1)</f>
        <v>92.518971012293207</v>
      </c>
      <c r="I40" s="55">
        <f t="shared" ref="I40" si="39">100*(F40/C40)</f>
        <v>31.608251860337706</v>
      </c>
      <c r="K40" s="58"/>
      <c r="L40" s="73"/>
    </row>
    <row r="41" spans="1:12" x14ac:dyDescent="0.25">
      <c r="A41" s="144"/>
      <c r="B41" s="57" t="s">
        <v>6</v>
      </c>
      <c r="C41" s="100">
        <v>3310223</v>
      </c>
      <c r="D41" s="55">
        <f t="shared" ref="D41:D42" si="40">100*(C41/C40-1)</f>
        <v>3.1038073266049349</v>
      </c>
      <c r="E41" s="55">
        <f t="shared" ref="E41:E42" si="41">100*(C41/C37-1)</f>
        <v>40.245383229646301</v>
      </c>
      <c r="F41" s="54">
        <v>1059292</v>
      </c>
      <c r="G41" s="55">
        <f t="shared" ref="G41:G42" si="42">100*(F41/F40-1)</f>
        <v>4.3836950116574069</v>
      </c>
      <c r="H41" s="55">
        <f t="shared" ref="H41:H42" si="43">100*(F41/F37-1)</f>
        <v>49.528599519212449</v>
      </c>
      <c r="I41" s="55">
        <f t="shared" ref="I41:I42" si="44">100*(F41/C41)</f>
        <v>32.000623522946938</v>
      </c>
      <c r="K41" s="58"/>
      <c r="L41" s="73"/>
    </row>
    <row r="42" spans="1:12" x14ac:dyDescent="0.25">
      <c r="A42" s="144">
        <v>2022</v>
      </c>
      <c r="B42" s="57" t="s">
        <v>3</v>
      </c>
      <c r="C42" s="54">
        <v>2413759.2324956399</v>
      </c>
      <c r="D42" s="55">
        <f t="shared" si="40"/>
        <v>-27.08167297201307</v>
      </c>
      <c r="E42" s="55">
        <f t="shared" si="41"/>
        <v>-10.791589901382725</v>
      </c>
      <c r="F42" s="54">
        <v>763096.46095754905</v>
      </c>
      <c r="G42" s="55">
        <f t="shared" si="42"/>
        <v>-27.96165165435508</v>
      </c>
      <c r="H42" s="55">
        <f t="shared" si="43"/>
        <v>0.4288362726724726</v>
      </c>
      <c r="I42" s="55">
        <f t="shared" si="44"/>
        <v>31.614439861450737</v>
      </c>
      <c r="K42" s="58"/>
      <c r="L42" s="73"/>
    </row>
    <row r="43" spans="1:12" x14ac:dyDescent="0.25">
      <c r="A43" s="144"/>
      <c r="B43" s="57" t="s">
        <v>4</v>
      </c>
      <c r="C43" s="54">
        <v>2647547.1112306798</v>
      </c>
      <c r="D43" s="55">
        <f t="shared" ref="D43" si="45">100*(C43/C42-1)</f>
        <v>9.6856337445603948</v>
      </c>
      <c r="E43" s="55">
        <f t="shared" ref="E43" si="46">100*(C43/C39-1)</f>
        <v>-8.4883895096661952</v>
      </c>
      <c r="F43" s="54">
        <v>773048.11040023004</v>
      </c>
      <c r="G43" s="55">
        <f t="shared" ref="G43" si="47">100*(F43/F42-1)</f>
        <v>1.3041142177744325</v>
      </c>
      <c r="H43" s="55">
        <f t="shared" ref="H43" si="48">100*(F43/F39-1)</f>
        <v>-13.695435252692523</v>
      </c>
      <c r="I43" s="55">
        <f t="shared" ref="I43" si="49">100*(F43/C43)</f>
        <v>29.19865361870324</v>
      </c>
      <c r="K43" s="58"/>
      <c r="L43" s="73"/>
    </row>
    <row r="44" spans="1:12" x14ac:dyDescent="0.25">
      <c r="A44" s="144"/>
      <c r="B44" s="57" t="s">
        <v>5</v>
      </c>
      <c r="C44" s="54">
        <v>2443589.70698452</v>
      </c>
      <c r="D44" s="55">
        <f t="shared" ref="D44" si="50">100*(C44/C43-1)</f>
        <v>-7.7036364482803377</v>
      </c>
      <c r="E44" s="55">
        <f t="shared" ref="E44" si="51">100*(C44/C40-1)</f>
        <v>-23.889296179077068</v>
      </c>
      <c r="F44" s="54">
        <v>692082.70681252005</v>
      </c>
      <c r="G44" s="55">
        <f t="shared" ref="G44" si="52">100*(F44/F43-1)</f>
        <v>-10.473527132197734</v>
      </c>
      <c r="H44" s="55">
        <f t="shared" ref="H44" si="53">100*(F44/F40-1)</f>
        <v>-31.801476655388317</v>
      </c>
      <c r="I44" s="55">
        <f t="shared" ref="I44" si="54">100*(F44/C44)</f>
        <v>28.322377723000631</v>
      </c>
      <c r="K44" s="58"/>
      <c r="L44" s="73"/>
    </row>
    <row r="45" spans="1:12" x14ac:dyDescent="0.25">
      <c r="A45" s="144"/>
      <c r="B45" s="57" t="s">
        <v>6</v>
      </c>
      <c r="C45" s="54">
        <v>2175649.8114646999</v>
      </c>
      <c r="D45" s="55">
        <f t="shared" ref="D45" si="55">100*(C45/C44-1)</f>
        <v>-10.965011628341969</v>
      </c>
      <c r="E45" s="55">
        <f t="shared" ref="E45" si="56">100*(C45/C41-1)</f>
        <v>-34.274826455356632</v>
      </c>
      <c r="F45" s="54">
        <v>599886.94499781006</v>
      </c>
      <c r="G45" s="55">
        <f t="shared" ref="G45" si="57">100*(F45/F44-1)</f>
        <v>-13.321494802164613</v>
      </c>
      <c r="H45" s="55">
        <f t="shared" ref="H45" si="58">100*(F45/F41-1)</f>
        <v>-43.369066791988416</v>
      </c>
      <c r="I45" s="55">
        <f t="shared" ref="I45" si="59">100*(F45/C45)</f>
        <v>27.572771216979614</v>
      </c>
      <c r="K45" s="58"/>
      <c r="L45" s="73"/>
    </row>
    <row r="46" spans="1:12" x14ac:dyDescent="0.25">
      <c r="A46" s="144">
        <v>2023</v>
      </c>
      <c r="B46" s="57" t="s">
        <v>3</v>
      </c>
      <c r="C46" s="54">
        <v>1595057.8045978202</v>
      </c>
      <c r="D46" s="55">
        <f t="shared" ref="D46" si="60">100*(C46/C45-1)</f>
        <v>-26.685912586088989</v>
      </c>
      <c r="E46" s="55">
        <f t="shared" ref="E46" si="61">100*(C46/C42-1)</f>
        <v>-33.918106531749892</v>
      </c>
      <c r="F46" s="54">
        <v>468990.4184720901</v>
      </c>
      <c r="G46" s="55">
        <f t="shared" ref="G46" si="62">100*(F46/F45-1)</f>
        <v>-21.820199225405347</v>
      </c>
      <c r="H46" s="55">
        <f t="shared" ref="H46" si="63">100*(F46/F42-1)</f>
        <v>-38.5411356929121</v>
      </c>
      <c r="I46" s="55">
        <f t="shared" ref="I46" si="64">100*(F46/C46)</f>
        <v>29.402722404179073</v>
      </c>
      <c r="K46" s="58"/>
      <c r="L46" s="73"/>
    </row>
    <row r="47" spans="1:12" x14ac:dyDescent="0.25">
      <c r="A47" s="144"/>
      <c r="B47" s="57" t="s">
        <v>4</v>
      </c>
      <c r="C47" s="54">
        <v>1598747</v>
      </c>
      <c r="D47" s="55">
        <f t="shared" ref="D47" si="65">100*(C47/C46-1)</f>
        <v>0.23128913519909755</v>
      </c>
      <c r="E47" s="55">
        <f t="shared" ref="E47" si="66">100*(C47/C43-1)</f>
        <v>-39.614030163306815</v>
      </c>
      <c r="F47" s="54">
        <v>532901.74277172994</v>
      </c>
      <c r="G47" s="55">
        <f t="shared" ref="G47" si="67">100*(F47/F46-1)</f>
        <v>13.627426442496349</v>
      </c>
      <c r="H47" s="55">
        <f t="shared" ref="H47" si="68">100*(F47/F43-1)</f>
        <v>-31.064867037081189</v>
      </c>
      <c r="I47" s="55">
        <f t="shared" ref="I47" si="69">100*(F47/C47)</f>
        <v>33.332462407856269</v>
      </c>
      <c r="K47" s="58"/>
      <c r="L47" s="73"/>
    </row>
    <row r="48" spans="1:12" x14ac:dyDescent="0.25">
      <c r="A48" s="77"/>
      <c r="B48" s="77"/>
      <c r="D48" s="80"/>
      <c r="E48" s="80"/>
      <c r="F48" s="67"/>
      <c r="G48" s="80"/>
      <c r="H48" s="80"/>
      <c r="I48" s="80"/>
      <c r="K48" s="58"/>
      <c r="L48" s="73"/>
    </row>
    <row r="49" spans="1:8" x14ac:dyDescent="0.25">
      <c r="A49" s="17" t="s">
        <v>61</v>
      </c>
      <c r="F49" s="58"/>
    </row>
    <row r="50" spans="1:8" x14ac:dyDescent="0.25">
      <c r="A50" s="143" t="s">
        <v>146</v>
      </c>
      <c r="B50" s="143"/>
      <c r="C50" s="143"/>
      <c r="D50" s="143"/>
      <c r="E50" s="143"/>
      <c r="F50" s="143"/>
      <c r="G50" s="143"/>
      <c r="H50" s="143"/>
    </row>
    <row r="51" spans="1:8" x14ac:dyDescent="0.25">
      <c r="A51" s="143"/>
      <c r="B51" s="143"/>
      <c r="C51" s="143"/>
      <c r="D51" s="143"/>
      <c r="E51" s="143"/>
      <c r="F51" s="143"/>
      <c r="G51" s="143"/>
      <c r="H51" s="143"/>
    </row>
  </sheetData>
  <autoFilter ref="B1:B13" xr:uid="{00000000-0009-0000-0000-000009000000}"/>
  <mergeCells count="27">
    <mergeCell ref="A50:H51"/>
    <mergeCell ref="D12:E12"/>
    <mergeCell ref="F12:F13"/>
    <mergeCell ref="G12:H12"/>
    <mergeCell ref="A34:A37"/>
    <mergeCell ref="A30:A33"/>
    <mergeCell ref="A22:A25"/>
    <mergeCell ref="A14:A17"/>
    <mergeCell ref="A42:A45"/>
    <mergeCell ref="A18:A21"/>
    <mergeCell ref="A38:A41"/>
    <mergeCell ref="A26:A29"/>
    <mergeCell ref="A46:A47"/>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M51"/>
  <sheetViews>
    <sheetView showGridLines="0" workbookViewId="0">
      <pane xSplit="2" ySplit="13" topLeftCell="C27" activePane="bottomRight" state="frozen"/>
      <selection pane="topRight" activeCell="C1" sqref="C1"/>
      <selection pane="bottomLeft" activeCell="A14" sqref="A14"/>
      <selection pane="bottomRight" activeCell="F47" sqref="F47"/>
    </sheetView>
  </sheetViews>
  <sheetFormatPr baseColWidth="10" defaultColWidth="11.42578125" defaultRowHeight="15" x14ac:dyDescent="0.25"/>
  <cols>
    <col min="1" max="2" width="11.7109375" style="17" customWidth="1"/>
    <col min="3" max="3" width="18.7109375" style="17" customWidth="1"/>
    <col min="4" max="5" width="10.7109375" style="17" customWidth="1"/>
    <col min="6" max="6" width="17.5703125" style="17" customWidth="1"/>
    <col min="7" max="8" width="10.7109375" style="17" customWidth="1"/>
    <col min="9" max="9" width="11.7109375" style="17" customWidth="1"/>
    <col min="10" max="10" width="12.28515625" style="17" customWidth="1"/>
    <col min="11" max="16384" width="11.42578125" style="17"/>
  </cols>
  <sheetData>
    <row r="1" spans="1:12" s="12" customFormat="1" ht="12.75" x14ac:dyDescent="0.2">
      <c r="A1" s="9"/>
      <c r="B1" s="10"/>
      <c r="C1" s="10"/>
      <c r="D1" s="10"/>
      <c r="E1" s="10"/>
      <c r="F1" s="10"/>
      <c r="G1" s="10"/>
      <c r="H1" s="10"/>
      <c r="I1" s="10"/>
      <c r="J1" s="11"/>
    </row>
    <row r="2" spans="1:12" s="12" customFormat="1" ht="14.25" x14ac:dyDescent="0.2">
      <c r="A2" s="130" t="s">
        <v>12</v>
      </c>
      <c r="B2" s="131"/>
      <c r="C2" s="131"/>
      <c r="D2" s="131"/>
      <c r="E2" s="131"/>
      <c r="F2" s="131"/>
      <c r="G2" s="131"/>
      <c r="H2" s="131"/>
      <c r="I2" s="15"/>
      <c r="J2" s="13"/>
    </row>
    <row r="3" spans="1:12" s="12" customFormat="1" ht="14.25" x14ac:dyDescent="0.2">
      <c r="A3" s="130" t="s">
        <v>13</v>
      </c>
      <c r="B3" s="131"/>
      <c r="C3" s="131"/>
      <c r="D3" s="131"/>
      <c r="E3" s="131"/>
      <c r="F3" s="131"/>
      <c r="G3" s="131"/>
      <c r="H3" s="131"/>
      <c r="I3" s="15"/>
      <c r="J3" s="13"/>
    </row>
    <row r="4" spans="1:12" s="12" customFormat="1" ht="14.25" x14ac:dyDescent="0.2">
      <c r="A4" s="130" t="s">
        <v>14</v>
      </c>
      <c r="B4" s="131"/>
      <c r="C4" s="131"/>
      <c r="D4" s="131"/>
      <c r="E4" s="131"/>
      <c r="F4" s="131"/>
      <c r="G4" s="131"/>
      <c r="H4" s="131"/>
      <c r="I4" s="15"/>
      <c r="J4" s="13"/>
    </row>
    <row r="5" spans="1:12" s="12" customFormat="1" ht="14.25" x14ac:dyDescent="0.2">
      <c r="A5" s="130" t="s">
        <v>15</v>
      </c>
      <c r="B5" s="131"/>
      <c r="C5" s="131"/>
      <c r="D5" s="131"/>
      <c r="E5" s="131"/>
      <c r="F5" s="131"/>
      <c r="G5" s="131"/>
      <c r="H5" s="131"/>
      <c r="I5" s="15"/>
      <c r="J5" s="13"/>
    </row>
    <row r="6" spans="1:12" s="12" customFormat="1" ht="14.25" x14ac:dyDescent="0.2">
      <c r="A6" s="14"/>
      <c r="B6" s="15"/>
      <c r="C6" s="15"/>
      <c r="D6" s="15"/>
      <c r="E6" s="15"/>
      <c r="F6" s="15"/>
      <c r="G6" s="15"/>
      <c r="H6" s="15"/>
      <c r="I6" s="15"/>
      <c r="J6" s="13"/>
    </row>
    <row r="7" spans="1:12" s="12" customFormat="1" ht="14.25" x14ac:dyDescent="0.2">
      <c r="A7" s="132" t="s">
        <v>17</v>
      </c>
      <c r="B7" s="156"/>
      <c r="C7" s="156"/>
      <c r="D7" s="156"/>
      <c r="E7" s="156"/>
      <c r="F7" s="156"/>
      <c r="G7" s="156"/>
      <c r="H7" s="156"/>
      <c r="I7" s="156"/>
      <c r="J7" s="155"/>
    </row>
    <row r="8" spans="1:12" x14ac:dyDescent="0.25">
      <c r="A8" s="132" t="s">
        <v>76</v>
      </c>
      <c r="B8" s="133"/>
      <c r="C8" s="133"/>
      <c r="D8" s="133"/>
      <c r="E8" s="133"/>
      <c r="F8" s="133"/>
      <c r="G8" s="133"/>
      <c r="H8" s="133"/>
      <c r="I8" s="133"/>
      <c r="J8" s="155"/>
    </row>
    <row r="9" spans="1:12" x14ac:dyDescent="0.25">
      <c r="A9" s="130" t="s">
        <v>159</v>
      </c>
      <c r="B9" s="131"/>
      <c r="C9" s="131"/>
      <c r="D9" s="131"/>
      <c r="E9" s="131"/>
      <c r="F9" s="131"/>
      <c r="G9" s="131"/>
      <c r="H9" s="131"/>
      <c r="I9" s="131"/>
      <c r="J9" s="150"/>
    </row>
    <row r="10" spans="1:12" x14ac:dyDescent="0.25">
      <c r="A10" s="18"/>
      <c r="B10" s="19"/>
      <c r="C10" s="19"/>
      <c r="D10" s="19"/>
      <c r="E10" s="19"/>
      <c r="F10" s="19"/>
      <c r="G10" s="22"/>
      <c r="H10" s="137" t="s">
        <v>19</v>
      </c>
      <c r="I10" s="137"/>
      <c r="J10" s="138"/>
    </row>
    <row r="11" spans="1:12" ht="15" customHeight="1" x14ac:dyDescent="0.25">
      <c r="A11" s="135" t="s">
        <v>1</v>
      </c>
      <c r="B11" s="135" t="s">
        <v>2</v>
      </c>
      <c r="C11" s="139" t="s">
        <v>51</v>
      </c>
      <c r="D11" s="134"/>
      <c r="E11" s="142"/>
      <c r="F11" s="139" t="s">
        <v>154</v>
      </c>
      <c r="G11" s="134"/>
      <c r="H11" s="134"/>
      <c r="I11" s="159" t="s">
        <v>52</v>
      </c>
      <c r="J11" s="157" t="s">
        <v>72</v>
      </c>
    </row>
    <row r="12" spans="1:12" ht="15" customHeight="1" x14ac:dyDescent="0.25">
      <c r="A12" s="135"/>
      <c r="B12" s="139"/>
      <c r="C12" s="135" t="s">
        <v>77</v>
      </c>
      <c r="D12" s="134" t="s">
        <v>20</v>
      </c>
      <c r="E12" s="134"/>
      <c r="F12" s="135" t="s">
        <v>77</v>
      </c>
      <c r="G12" s="134" t="s">
        <v>20</v>
      </c>
      <c r="H12" s="134"/>
      <c r="I12" s="160"/>
      <c r="J12" s="158"/>
    </row>
    <row r="13" spans="1:12" x14ac:dyDescent="0.25">
      <c r="A13" s="136"/>
      <c r="B13" s="151"/>
      <c r="C13" s="136"/>
      <c r="D13" s="52" t="s">
        <v>7</v>
      </c>
      <c r="E13" s="56" t="s">
        <v>21</v>
      </c>
      <c r="F13" s="136"/>
      <c r="G13" s="52" t="s">
        <v>7</v>
      </c>
      <c r="H13" s="56" t="s">
        <v>21</v>
      </c>
      <c r="I13" s="160"/>
      <c r="J13" s="158"/>
    </row>
    <row r="14" spans="1:12" x14ac:dyDescent="0.25">
      <c r="A14" s="144">
        <v>2015</v>
      </c>
      <c r="B14" s="57" t="s">
        <v>3</v>
      </c>
      <c r="C14" s="54">
        <v>189661</v>
      </c>
      <c r="D14" s="55"/>
      <c r="E14" s="55"/>
      <c r="F14" s="54">
        <v>378737</v>
      </c>
      <c r="G14" s="55"/>
      <c r="H14" s="55"/>
      <c r="I14" s="55">
        <v>34.943941329221467</v>
      </c>
      <c r="J14" s="55">
        <v>65.056058670778526</v>
      </c>
      <c r="L14" s="58"/>
    </row>
    <row r="15" spans="1:12" x14ac:dyDescent="0.25">
      <c r="A15" s="144"/>
      <c r="B15" s="57" t="s">
        <v>4</v>
      </c>
      <c r="C15" s="54">
        <v>171348</v>
      </c>
      <c r="D15" s="55">
        <v>-9.325810629843474</v>
      </c>
      <c r="E15" s="55"/>
      <c r="F15" s="54">
        <v>344854</v>
      </c>
      <c r="G15" s="55">
        <v>-10.069159881372826</v>
      </c>
      <c r="H15" s="55"/>
      <c r="I15" s="55">
        <v>35.131307546728472</v>
      </c>
      <c r="J15" s="55">
        <v>64.868692453271535</v>
      </c>
      <c r="L15" s="58"/>
    </row>
    <row r="16" spans="1:12" x14ac:dyDescent="0.25">
      <c r="A16" s="144"/>
      <c r="B16" s="57" t="s">
        <v>5</v>
      </c>
      <c r="C16" s="54">
        <v>170462</v>
      </c>
      <c r="D16" s="55">
        <v>-1.5319710432656279</v>
      </c>
      <c r="E16" s="55"/>
      <c r="F16" s="54">
        <v>382808</v>
      </c>
      <c r="G16" s="55">
        <v>9.2684014187466062</v>
      </c>
      <c r="H16" s="55"/>
      <c r="I16" s="55">
        <v>32.797729091777839</v>
      </c>
      <c r="J16" s="55">
        <v>67.202270908222161</v>
      </c>
      <c r="L16" s="58"/>
    </row>
    <row r="17" spans="1:13" x14ac:dyDescent="0.25">
      <c r="A17" s="144"/>
      <c r="B17" s="57" t="s">
        <v>6</v>
      </c>
      <c r="C17" s="54">
        <v>167554</v>
      </c>
      <c r="D17" s="55">
        <v>-4.6987662972319981</v>
      </c>
      <c r="E17" s="55"/>
      <c r="F17" s="54">
        <v>437621</v>
      </c>
      <c r="G17" s="55">
        <v>16.340165360661445</v>
      </c>
      <c r="H17" s="55"/>
      <c r="I17" s="55">
        <v>28.560559727063055</v>
      </c>
      <c r="J17" s="55">
        <v>71.439440272936949</v>
      </c>
      <c r="L17" s="58"/>
    </row>
    <row r="18" spans="1:13" x14ac:dyDescent="0.25">
      <c r="A18" s="144">
        <v>2016</v>
      </c>
      <c r="B18" s="57" t="s">
        <v>3</v>
      </c>
      <c r="C18" s="54">
        <v>207972</v>
      </c>
      <c r="D18" s="55">
        <v>27.821745776814581</v>
      </c>
      <c r="E18" s="55">
        <v>8.7632543742178939</v>
      </c>
      <c r="F18" s="54">
        <v>357454</v>
      </c>
      <c r="G18" s="55">
        <v>-20.879115211746296</v>
      </c>
      <c r="H18" s="55">
        <v>-9.5467757816599601</v>
      </c>
      <c r="I18" s="55">
        <v>39.241704471872332</v>
      </c>
      <c r="J18" s="55">
        <v>60.758295528127668</v>
      </c>
      <c r="L18" s="58"/>
    </row>
    <row r="19" spans="1:13" x14ac:dyDescent="0.25">
      <c r="A19" s="144"/>
      <c r="B19" s="57" t="s">
        <v>4</v>
      </c>
      <c r="C19" s="54">
        <v>230335</v>
      </c>
      <c r="D19" s="55">
        <v>9.446891825746448</v>
      </c>
      <c r="E19" s="55">
        <v>31.281020749098133</v>
      </c>
      <c r="F19" s="54">
        <v>416819</v>
      </c>
      <c r="G19" s="55">
        <v>19.707655705113595</v>
      </c>
      <c r="H19" s="55">
        <v>20.403005330133951</v>
      </c>
      <c r="I19" s="55">
        <v>37.126898565708814</v>
      </c>
      <c r="J19" s="55">
        <v>62.873101434291186</v>
      </c>
      <c r="L19" s="58"/>
    </row>
    <row r="20" spans="1:13" x14ac:dyDescent="0.25">
      <c r="A20" s="144"/>
      <c r="B20" s="57" t="s">
        <v>5</v>
      </c>
      <c r="C20" s="54">
        <v>217950</v>
      </c>
      <c r="D20" s="55">
        <v>-4.1887206535971728</v>
      </c>
      <c r="E20" s="55">
        <v>27.738949231932423</v>
      </c>
      <c r="F20" s="54">
        <v>396397</v>
      </c>
      <c r="G20" s="55">
        <v>-7.7816710636293607</v>
      </c>
      <c r="H20" s="55">
        <v>1.6155064620258344</v>
      </c>
      <c r="I20" s="55">
        <v>38.023398789440172</v>
      </c>
      <c r="J20" s="55">
        <v>61.976601210559828</v>
      </c>
      <c r="L20" s="58"/>
    </row>
    <row r="21" spans="1:13" x14ac:dyDescent="0.25">
      <c r="A21" s="144"/>
      <c r="B21" s="57" t="s">
        <v>6</v>
      </c>
      <c r="C21" s="54">
        <v>204123</v>
      </c>
      <c r="D21" s="55">
        <v>-7.7052264841896516</v>
      </c>
      <c r="E21" s="55">
        <v>23.709179099182776</v>
      </c>
      <c r="F21" s="54">
        <v>464526</v>
      </c>
      <c r="G21" s="55">
        <v>16.660220774274691</v>
      </c>
      <c r="H21" s="55">
        <v>1.8950538810053672</v>
      </c>
      <c r="I21" s="55">
        <v>32.676937965015341</v>
      </c>
      <c r="J21" s="55">
        <v>67.323062034984659</v>
      </c>
      <c r="L21" s="58"/>
    </row>
    <row r="22" spans="1:13" x14ac:dyDescent="0.25">
      <c r="A22" s="144">
        <v>2017</v>
      </c>
      <c r="B22" s="57" t="s">
        <v>3</v>
      </c>
      <c r="C22" s="54">
        <v>147892</v>
      </c>
      <c r="D22" s="55">
        <v>-26.962642404650794</v>
      </c>
      <c r="E22" s="55">
        <v>-29.312563392221875</v>
      </c>
      <c r="F22" s="54">
        <v>388851</v>
      </c>
      <c r="G22" s="55">
        <v>-15.483059511879091</v>
      </c>
      <c r="H22" s="55">
        <v>8.8443111820877931</v>
      </c>
      <c r="I22" s="55">
        <v>29.550109798776074</v>
      </c>
      <c r="J22" s="55">
        <v>70.449890201223923</v>
      </c>
      <c r="L22" s="58"/>
      <c r="M22" s="58"/>
    </row>
    <row r="23" spans="1:13" x14ac:dyDescent="0.25">
      <c r="A23" s="144"/>
      <c r="B23" s="57" t="s">
        <v>4</v>
      </c>
      <c r="C23" s="54">
        <v>173882</v>
      </c>
      <c r="D23" s="55">
        <v>18.765437386673511</v>
      </c>
      <c r="E23" s="55">
        <v>-23.294081847186618</v>
      </c>
      <c r="F23" s="54">
        <v>382587</v>
      </c>
      <c r="G23" s="55">
        <v>1.2653944850838457</v>
      </c>
      <c r="H23" s="55">
        <v>-7.9243341256033943</v>
      </c>
      <c r="I23" s="55">
        <v>32.972954760762804</v>
      </c>
      <c r="J23" s="55">
        <v>67.027045239237196</v>
      </c>
      <c r="L23" s="58"/>
      <c r="M23" s="58"/>
    </row>
    <row r="24" spans="1:13" x14ac:dyDescent="0.25">
      <c r="A24" s="144"/>
      <c r="B24" s="57" t="s">
        <v>5</v>
      </c>
      <c r="C24" s="54">
        <v>182407</v>
      </c>
      <c r="D24" s="55">
        <v>5.7498692665099753</v>
      </c>
      <c r="E24" s="55">
        <v>-15.337308175374261</v>
      </c>
      <c r="F24" s="54">
        <v>351863</v>
      </c>
      <c r="G24" s="55">
        <v>-7.6920574937979183</v>
      </c>
      <c r="H24" s="55">
        <v>-7.8348591892346633</v>
      </c>
      <c r="I24" s="55">
        <v>36.043834022380018</v>
      </c>
      <c r="J24" s="55">
        <v>63.956165977619982</v>
      </c>
      <c r="L24" s="58"/>
      <c r="M24" s="58"/>
    </row>
    <row r="25" spans="1:13" x14ac:dyDescent="0.25">
      <c r="A25" s="144"/>
      <c r="B25" s="57" t="s">
        <v>6</v>
      </c>
      <c r="C25" s="54">
        <v>258123</v>
      </c>
      <c r="D25" s="55">
        <v>38.407366356893164</v>
      </c>
      <c r="E25" s="55">
        <v>26.962121014624984</v>
      </c>
      <c r="F25" s="54">
        <v>397003</v>
      </c>
      <c r="G25" s="55">
        <v>10.22810631080246</v>
      </c>
      <c r="H25" s="55">
        <v>-12.916426250417572</v>
      </c>
      <c r="I25" s="55">
        <v>41.43981784022219</v>
      </c>
      <c r="J25" s="55">
        <v>58.56018215977781</v>
      </c>
      <c r="L25" s="58"/>
      <c r="M25" s="58"/>
    </row>
    <row r="26" spans="1:13" x14ac:dyDescent="0.25">
      <c r="A26" s="144">
        <v>2018</v>
      </c>
      <c r="B26" s="57" t="s">
        <v>3</v>
      </c>
      <c r="C26" s="54">
        <v>153854</v>
      </c>
      <c r="D26" s="55">
        <f t="shared" ref="D26:D30" si="0">100*(C26/C25-1)</f>
        <v>-40.395082964323215</v>
      </c>
      <c r="E26" s="55">
        <f t="shared" ref="E26:E30" si="1">100*(C26/C22-1)</f>
        <v>4.0313201525437492</v>
      </c>
      <c r="F26" s="54">
        <v>361974</v>
      </c>
      <c r="G26" s="55">
        <f t="shared" ref="G26:G30" si="2">100*(F26/F25-1)</f>
        <v>-8.8233590174381593</v>
      </c>
      <c r="H26" s="55">
        <f t="shared" ref="H26:H30" si="3">100*(F26/F22-1)</f>
        <v>-6.9119019881651367</v>
      </c>
      <c r="I26" s="55">
        <f t="shared" ref="I26:I30" si="4">100*(C26/SUM(C26,F26))</f>
        <v>29.826608869623207</v>
      </c>
      <c r="J26" s="55">
        <f t="shared" ref="J26:J30" si="5">100*(F26/SUM(C26,F26))</f>
        <v>70.1733911303768</v>
      </c>
      <c r="L26" s="162"/>
      <c r="M26" s="162"/>
    </row>
    <row r="27" spans="1:13" x14ac:dyDescent="0.25">
      <c r="A27" s="144"/>
      <c r="B27" s="57" t="s">
        <v>4</v>
      </c>
      <c r="C27" s="54">
        <v>192162</v>
      </c>
      <c r="D27" s="55">
        <f t="shared" si="0"/>
        <v>24.898930154562127</v>
      </c>
      <c r="E27" s="55">
        <f t="shared" si="1"/>
        <v>10.51287654846389</v>
      </c>
      <c r="F27" s="54">
        <v>346237</v>
      </c>
      <c r="G27" s="55">
        <f t="shared" si="2"/>
        <v>-4.347549824020513</v>
      </c>
      <c r="H27" s="55">
        <f t="shared" si="3"/>
        <v>-9.5011069377683999</v>
      </c>
      <c r="I27" s="55">
        <f t="shared" si="4"/>
        <v>35.691373869565133</v>
      </c>
      <c r="J27" s="55">
        <f t="shared" si="5"/>
        <v>64.30862613043486</v>
      </c>
      <c r="L27" s="58"/>
      <c r="M27" s="58"/>
    </row>
    <row r="28" spans="1:13" x14ac:dyDescent="0.25">
      <c r="A28" s="144"/>
      <c r="B28" s="57" t="s">
        <v>5</v>
      </c>
      <c r="C28" s="54">
        <v>166747</v>
      </c>
      <c r="D28" s="55">
        <f t="shared" si="0"/>
        <v>-13.225819881141954</v>
      </c>
      <c r="E28" s="55">
        <f t="shared" si="1"/>
        <v>-8.5851968400335483</v>
      </c>
      <c r="F28" s="54">
        <v>362900</v>
      </c>
      <c r="G28" s="55">
        <f t="shared" si="2"/>
        <v>4.8125994622180812</v>
      </c>
      <c r="H28" s="55">
        <f t="shared" si="3"/>
        <v>3.1367321940641624</v>
      </c>
      <c r="I28" s="55">
        <f t="shared" si="4"/>
        <v>31.482666757293064</v>
      </c>
      <c r="J28" s="55">
        <f t="shared" si="5"/>
        <v>68.51733324270694</v>
      </c>
      <c r="L28" s="58"/>
      <c r="M28" s="58"/>
    </row>
    <row r="29" spans="1:13" x14ac:dyDescent="0.25">
      <c r="A29" s="144"/>
      <c r="B29" s="57" t="s">
        <v>6</v>
      </c>
      <c r="C29" s="54">
        <v>196668</v>
      </c>
      <c r="D29" s="55">
        <f t="shared" si="0"/>
        <v>17.94395101561048</v>
      </c>
      <c r="E29" s="55">
        <f t="shared" si="1"/>
        <v>-23.808416917516073</v>
      </c>
      <c r="F29" s="54">
        <v>435993</v>
      </c>
      <c r="G29" s="55">
        <f t="shared" si="2"/>
        <v>20.14136125654451</v>
      </c>
      <c r="H29" s="55">
        <f t="shared" si="3"/>
        <v>9.8210844754321727</v>
      </c>
      <c r="I29" s="55">
        <f t="shared" si="4"/>
        <v>31.085842180883599</v>
      </c>
      <c r="J29" s="55">
        <f t="shared" si="5"/>
        <v>68.914157819116397</v>
      </c>
      <c r="L29" s="58"/>
      <c r="M29" s="58"/>
    </row>
    <row r="30" spans="1:13" x14ac:dyDescent="0.25">
      <c r="A30" s="145">
        <v>2019</v>
      </c>
      <c r="B30" s="57" t="s">
        <v>3</v>
      </c>
      <c r="C30" s="54">
        <v>114021</v>
      </c>
      <c r="D30" s="55">
        <f t="shared" si="0"/>
        <v>-42.023613399231195</v>
      </c>
      <c r="E30" s="55">
        <f t="shared" si="1"/>
        <v>-25.890129603390221</v>
      </c>
      <c r="F30" s="54">
        <v>353032</v>
      </c>
      <c r="G30" s="55">
        <f t="shared" si="2"/>
        <v>-19.028057789918652</v>
      </c>
      <c r="H30" s="55">
        <f t="shared" si="3"/>
        <v>-2.4703431738191117</v>
      </c>
      <c r="I30" s="55">
        <f t="shared" si="4"/>
        <v>24.412861067159401</v>
      </c>
      <c r="J30" s="55">
        <f t="shared" si="5"/>
        <v>75.587138932840602</v>
      </c>
      <c r="L30" s="58"/>
      <c r="M30" s="58"/>
    </row>
    <row r="31" spans="1:13" x14ac:dyDescent="0.25">
      <c r="A31" s="146"/>
      <c r="B31" s="57" t="s">
        <v>4</v>
      </c>
      <c r="C31" s="54">
        <v>155230</v>
      </c>
      <c r="D31" s="55">
        <f>100*(C31/C30-1)</f>
        <v>36.141587953096362</v>
      </c>
      <c r="E31" s="55">
        <f>100*(C31/C27-1)</f>
        <v>-19.219200466273247</v>
      </c>
      <c r="F31" s="54">
        <v>375598</v>
      </c>
      <c r="G31" s="55">
        <f>100*(F31/F30-1)</f>
        <v>6.3920551111513957</v>
      </c>
      <c r="H31" s="55">
        <f>100*(F31/F27-1)</f>
        <v>8.4800295751176193</v>
      </c>
      <c r="I31" s="55">
        <f>100*(C31/SUM(C31,F31))</f>
        <v>29.242993964146578</v>
      </c>
      <c r="J31" s="55">
        <f>100*(F31/SUM(C31,F31))</f>
        <v>70.757006035853422</v>
      </c>
      <c r="M31" s="58"/>
    </row>
    <row r="32" spans="1:13" x14ac:dyDescent="0.25">
      <c r="A32" s="146"/>
      <c r="B32" s="57" t="s">
        <v>5</v>
      </c>
      <c r="C32" s="54">
        <v>171903</v>
      </c>
      <c r="D32" s="55">
        <f>100*(C32/C31-1)</f>
        <v>10.740836178573732</v>
      </c>
      <c r="E32" s="55">
        <f>100*(C32/C28-1)</f>
        <v>3.092109603171278</v>
      </c>
      <c r="F32" s="54">
        <v>449867</v>
      </c>
      <c r="G32" s="55">
        <f>100*(F32/F31-1)</f>
        <v>19.773534470364584</v>
      </c>
      <c r="H32" s="55">
        <f>100*(F32/F28-1)</f>
        <v>23.964453017360142</v>
      </c>
      <c r="I32" s="55">
        <f>100*(C32/SUM(C32,F32))</f>
        <v>27.647361564565674</v>
      </c>
      <c r="J32" s="55">
        <f>100*(F32/SUM(C32,F32))</f>
        <v>72.352638435434329</v>
      </c>
      <c r="M32" s="58"/>
    </row>
    <row r="33" spans="1:13" x14ac:dyDescent="0.25">
      <c r="A33" s="152"/>
      <c r="B33" s="57" t="s">
        <v>6</v>
      </c>
      <c r="C33" s="54">
        <v>144158</v>
      </c>
      <c r="D33" s="55">
        <f t="shared" ref="D33:D34" si="6">100*(C33/C32-1)</f>
        <v>-16.139916115483732</v>
      </c>
      <c r="E33" s="55">
        <f t="shared" ref="E33:E34" si="7">100*(C33/C29-1)</f>
        <v>-26.699818984278068</v>
      </c>
      <c r="F33" s="54">
        <v>436723</v>
      </c>
      <c r="G33" s="55">
        <f t="shared" ref="G33:G34" si="8">100*(F33/F32-1)</f>
        <v>-2.9217524290512498</v>
      </c>
      <c r="H33" s="55">
        <f t="shared" ref="H33:H34" si="9">100*(F33/F29-1)</f>
        <v>0.16743388081918997</v>
      </c>
      <c r="I33" s="55">
        <f t="shared" ref="I33:I34" si="10">100*(C33/SUM(C33,F33))</f>
        <v>24.817131219647397</v>
      </c>
      <c r="J33" s="55">
        <f t="shared" ref="J33:J34" si="11">100*(F33/SUM(C33,F33))</f>
        <v>75.182868780352607</v>
      </c>
      <c r="M33" s="58"/>
    </row>
    <row r="34" spans="1:13" x14ac:dyDescent="0.25">
      <c r="A34" s="144">
        <v>2020</v>
      </c>
      <c r="B34" s="57" t="s">
        <v>3</v>
      </c>
      <c r="C34" s="54">
        <v>173153</v>
      </c>
      <c r="D34" s="55">
        <f t="shared" si="6"/>
        <v>20.113347854437503</v>
      </c>
      <c r="E34" s="55">
        <f t="shared" si="7"/>
        <v>51.86062216609222</v>
      </c>
      <c r="F34" s="54">
        <v>300977</v>
      </c>
      <c r="G34" s="55">
        <f t="shared" si="8"/>
        <v>-31.082860302754835</v>
      </c>
      <c r="H34" s="55">
        <f t="shared" si="9"/>
        <v>-14.745122255206322</v>
      </c>
      <c r="I34" s="55">
        <f t="shared" si="10"/>
        <v>36.520152700736084</v>
      </c>
      <c r="J34" s="55">
        <f t="shared" si="11"/>
        <v>63.479847299263916</v>
      </c>
      <c r="M34" s="58"/>
    </row>
    <row r="35" spans="1:13" x14ac:dyDescent="0.25">
      <c r="A35" s="144"/>
      <c r="B35" s="57" t="s">
        <v>4</v>
      </c>
      <c r="C35" s="54">
        <v>143934</v>
      </c>
      <c r="D35" s="55">
        <f t="shared" ref="D35" si="12">100*(C35/C34-1)</f>
        <v>-16.87467153326827</v>
      </c>
      <c r="E35" s="55">
        <f t="shared" ref="E35" si="13">100*(C35/C31-1)</f>
        <v>-7.2769438897120402</v>
      </c>
      <c r="F35" s="54">
        <v>181295</v>
      </c>
      <c r="G35" s="55">
        <f t="shared" ref="G35" si="14">100*(F35/F34-1)</f>
        <v>-39.764500277429839</v>
      </c>
      <c r="H35" s="55">
        <f t="shared" ref="H35" si="15">100*(F35/F31-1)</f>
        <v>-51.731638613624142</v>
      </c>
      <c r="I35" s="55">
        <f t="shared" ref="I35" si="16">100*(C35/SUM(C35,F35))</f>
        <v>44.25620101528461</v>
      </c>
      <c r="J35" s="55">
        <f t="shared" ref="J35" si="17">100*(F35/SUM(C35,F35))</f>
        <v>55.74379898471539</v>
      </c>
      <c r="M35" s="58"/>
    </row>
    <row r="36" spans="1:13" x14ac:dyDescent="0.25">
      <c r="A36" s="144"/>
      <c r="B36" s="57" t="s">
        <v>5</v>
      </c>
      <c r="C36" s="54">
        <v>266453</v>
      </c>
      <c r="D36" s="55">
        <f t="shared" ref="D36" si="18">100*(C36/C35-1)</f>
        <v>85.121652979837975</v>
      </c>
      <c r="E36" s="55">
        <f t="shared" ref="E36" si="19">100*(C36/C32-1)</f>
        <v>55.001948773436183</v>
      </c>
      <c r="F36" s="54">
        <v>274862</v>
      </c>
      <c r="G36" s="55">
        <f t="shared" ref="G36" si="20">100*(F36/F35-1)</f>
        <v>51.610358807468494</v>
      </c>
      <c r="H36" s="55">
        <f t="shared" ref="H36" si="21">100*(F36/F32-1)</f>
        <v>-38.901497553721434</v>
      </c>
      <c r="I36" s="55">
        <f t="shared" ref="I36" si="22">100*(C36/SUM(C36,F36))</f>
        <v>49.223280345085577</v>
      </c>
      <c r="J36" s="55">
        <f t="shared" ref="J36" si="23">100*(F36/SUM(C36,F36))</f>
        <v>50.776719654914423</v>
      </c>
      <c r="M36" s="58"/>
    </row>
    <row r="37" spans="1:13" x14ac:dyDescent="0.25">
      <c r="A37" s="144"/>
      <c r="B37" s="57" t="s">
        <v>6</v>
      </c>
      <c r="C37" s="54">
        <v>318317</v>
      </c>
      <c r="D37" s="55">
        <f t="shared" ref="D37" si="24">100*(C37/C36-1)</f>
        <v>19.464596007551059</v>
      </c>
      <c r="E37" s="55">
        <f t="shared" ref="E37" si="25">100*(C37/C33-1)</f>
        <v>120.81119327404654</v>
      </c>
      <c r="F37" s="54">
        <v>440132</v>
      </c>
      <c r="G37" s="55">
        <f t="shared" ref="G37" si="26">100*(F37/F36-1)</f>
        <v>60.128355320124285</v>
      </c>
      <c r="H37" s="55">
        <f t="shared" ref="H37" si="27">100*(F37/F33-1)</f>
        <v>0.78058632130664218</v>
      </c>
      <c r="I37" s="55">
        <f t="shared" ref="I37" si="28">100*(C37/SUM(C37,F37))</f>
        <v>41.969466635198941</v>
      </c>
      <c r="J37" s="55">
        <f t="shared" ref="J37" si="29">100*(F37/SUM(C37,F37))</f>
        <v>58.030533364801059</v>
      </c>
      <c r="M37" s="58"/>
    </row>
    <row r="38" spans="1:13" x14ac:dyDescent="0.25">
      <c r="A38" s="147">
        <v>2021</v>
      </c>
      <c r="B38" s="57" t="s">
        <v>3</v>
      </c>
      <c r="C38" s="54">
        <v>240774</v>
      </c>
      <c r="D38" s="55">
        <f t="shared" ref="D38" si="30">100*(C38/C37-1)</f>
        <v>-24.360307492216883</v>
      </c>
      <c r="E38" s="55">
        <f t="shared" ref="E38" si="31">100*(C38/C34-1)</f>
        <v>39.052745259972397</v>
      </c>
      <c r="F38" s="54">
        <v>420026</v>
      </c>
      <c r="G38" s="55">
        <f t="shared" ref="G38" si="32">100*(F38/F37-1)</f>
        <v>-4.5681750020448391</v>
      </c>
      <c r="H38" s="55">
        <f t="shared" ref="H38" si="33">100*(F38/F34-1)</f>
        <v>39.554185203520539</v>
      </c>
      <c r="I38" s="55">
        <f t="shared" ref="I38" si="34">100*(C38/SUM(C38,F38))</f>
        <v>36.436743341404359</v>
      </c>
      <c r="J38" s="55">
        <f t="shared" ref="J38" si="35">100*(F38/SUM(C38,F38))</f>
        <v>63.563256658595648</v>
      </c>
      <c r="M38" s="58"/>
    </row>
    <row r="39" spans="1:13" x14ac:dyDescent="0.25">
      <c r="A39" s="148"/>
      <c r="B39" s="57" t="s">
        <v>4</v>
      </c>
      <c r="C39" s="54">
        <v>228389</v>
      </c>
      <c r="D39" s="55">
        <f t="shared" ref="D39" si="36">100*(C39/C38-1)</f>
        <v>-5.1438278219409046</v>
      </c>
      <c r="E39" s="55">
        <f t="shared" ref="E39" si="37">100*(C39/C35-1)</f>
        <v>58.676198813345003</v>
      </c>
      <c r="F39" s="54">
        <v>415103</v>
      </c>
      <c r="G39" s="55">
        <f t="shared" ref="G39" si="38">100*(F39/F38-1)</f>
        <v>-1.1720703004099775</v>
      </c>
      <c r="H39" s="55">
        <f t="shared" ref="H39" si="39">100*(F39/F35-1)</f>
        <v>128.96549822113133</v>
      </c>
      <c r="I39" s="55">
        <f t="shared" ref="I39" si="40">100*(C39/SUM(C39,F39))</f>
        <v>35.492127330254299</v>
      </c>
      <c r="J39" s="55">
        <f t="shared" ref="J39" si="41">100*(F39/SUM(C39,F39))</f>
        <v>64.507872669745709</v>
      </c>
      <c r="M39" s="58"/>
    </row>
    <row r="40" spans="1:13" x14ac:dyDescent="0.25">
      <c r="A40" s="148"/>
      <c r="B40" s="57" t="s">
        <v>5</v>
      </c>
      <c r="C40" s="54">
        <v>365664</v>
      </c>
      <c r="D40" s="55">
        <f t="shared" ref="D40" si="42">100*(C40/C39-1)</f>
        <v>60.105784429197563</v>
      </c>
      <c r="E40" s="55">
        <f t="shared" ref="E40" si="43">100*(C40/C36-1)</f>
        <v>37.23395870941593</v>
      </c>
      <c r="F40" s="54">
        <v>527803</v>
      </c>
      <c r="G40" s="55">
        <f t="shared" ref="G40" si="44">100*(F40/F39-1)</f>
        <v>27.149888100061915</v>
      </c>
      <c r="H40" s="55">
        <f t="shared" ref="H40" si="45">100*(F40/F36-1)</f>
        <v>92.02472513479492</v>
      </c>
      <c r="I40" s="55">
        <f t="shared" ref="I40" si="46">100*(C40/SUM(C40,F40))</f>
        <v>40.926413622439327</v>
      </c>
      <c r="J40" s="55">
        <f t="shared" ref="J40" si="47">100*(F40/SUM(C40,F40))</f>
        <v>59.073586377560673</v>
      </c>
      <c r="M40" s="58"/>
    </row>
    <row r="41" spans="1:13" x14ac:dyDescent="0.25">
      <c r="A41" s="148"/>
      <c r="B41" s="57" t="s">
        <v>6</v>
      </c>
      <c r="C41" s="54">
        <v>301296</v>
      </c>
      <c r="D41" s="55">
        <f t="shared" ref="D41:D42" si="48">100*(C41/C40-1)</f>
        <v>-17.603045418745079</v>
      </c>
      <c r="E41" s="55">
        <f t="shared" ref="E41:E42" si="49">100*(C41/C37-1)</f>
        <v>-5.3471853529657558</v>
      </c>
      <c r="F41" s="54">
        <v>616237</v>
      </c>
      <c r="G41" s="55">
        <f t="shared" ref="G41:G42" si="50">100*(F41/F40-1)</f>
        <v>16.755115071342907</v>
      </c>
      <c r="H41" s="55">
        <f t="shared" ref="H41:H42" si="51">100*(F41/F37-1)</f>
        <v>40.011860078340142</v>
      </c>
      <c r="I41" s="55">
        <f t="shared" ref="I41:I42" si="52">100*(C41/SUM(C41,F41))</f>
        <v>32.837620009307564</v>
      </c>
      <c r="J41" s="55">
        <f t="shared" ref="J41:J42" si="53">100*(F41/SUM(C41,F41))</f>
        <v>67.162379990692429</v>
      </c>
      <c r="M41" s="58"/>
    </row>
    <row r="42" spans="1:13" x14ac:dyDescent="0.25">
      <c r="A42" s="144">
        <v>2022</v>
      </c>
      <c r="B42" s="57" t="s">
        <v>3</v>
      </c>
      <c r="C42" s="54">
        <v>540103.03852199996</v>
      </c>
      <c r="D42" s="55">
        <f t="shared" si="48"/>
        <v>79.259943219292637</v>
      </c>
      <c r="E42" s="55">
        <f t="shared" si="49"/>
        <v>124.31950232250988</v>
      </c>
      <c r="F42" s="54">
        <v>671698.00655799999</v>
      </c>
      <c r="G42" s="55">
        <f t="shared" si="50"/>
        <v>8.9999475133755382</v>
      </c>
      <c r="H42" s="55">
        <f t="shared" si="51"/>
        <v>59.918197101607994</v>
      </c>
      <c r="I42" s="55">
        <f t="shared" si="52"/>
        <v>44.570273372420118</v>
      </c>
      <c r="J42" s="55">
        <f t="shared" si="53"/>
        <v>55.429726627579882</v>
      </c>
      <c r="M42" s="58"/>
    </row>
    <row r="43" spans="1:13" x14ac:dyDescent="0.25">
      <c r="A43" s="144"/>
      <c r="B43" s="57" t="s">
        <v>4</v>
      </c>
      <c r="C43" s="54">
        <v>414530.20598299999</v>
      </c>
      <c r="D43" s="55">
        <f t="shared" ref="D43" si="54">100*(C43/C42-1)</f>
        <v>-23.249791906861304</v>
      </c>
      <c r="E43" s="55">
        <f t="shared" ref="E43" si="55">100*(C43/C39-1)</f>
        <v>81.501826262648365</v>
      </c>
      <c r="F43" s="54">
        <v>690936.64701299998</v>
      </c>
      <c r="G43" s="55">
        <f t="shared" ref="G43" si="56">100*(F43/F42-1)</f>
        <v>2.864180073063638</v>
      </c>
      <c r="H43" s="55">
        <f t="shared" ref="H43" si="57">100*(F43/F39-1)</f>
        <v>66.449446766946991</v>
      </c>
      <c r="I43" s="55">
        <f t="shared" ref="I43" si="58">100*(C43/SUM(C43,F43))</f>
        <v>37.498203122016164</v>
      </c>
      <c r="J43" s="55">
        <f t="shared" ref="J43" si="59">100*(F43/SUM(C43,F43))</f>
        <v>62.501796877983814</v>
      </c>
      <c r="M43" s="58"/>
    </row>
    <row r="44" spans="1:13" x14ac:dyDescent="0.25">
      <c r="A44" s="144"/>
      <c r="B44" s="57" t="s">
        <v>5</v>
      </c>
      <c r="C44" s="54">
        <v>529171.93994299998</v>
      </c>
      <c r="D44" s="55">
        <f t="shared" ref="D44" si="60">100*(C44/C43-1)</f>
        <v>27.655821531302706</v>
      </c>
      <c r="E44" s="55">
        <f t="shared" ref="E44" si="61">100*(C44/C40-1)</f>
        <v>44.715350688883774</v>
      </c>
      <c r="F44" s="54">
        <v>710087.40816899994</v>
      </c>
      <c r="G44" s="55">
        <f t="shared" ref="G44" si="62">100*(F44/F43-1)</f>
        <v>2.7717101472024996</v>
      </c>
      <c r="H44" s="55">
        <f t="shared" ref="H44" si="63">100*(F44/F40-1)</f>
        <v>34.536447911247173</v>
      </c>
      <c r="I44" s="55">
        <f t="shared" ref="I44" si="64">100*(C44/SUM(C44,F44))</f>
        <v>42.700661548302101</v>
      </c>
      <c r="J44" s="55">
        <f t="shared" ref="J44" si="65">100*(F44/SUM(C44,F44))</f>
        <v>57.299338451697899</v>
      </c>
      <c r="M44" s="58"/>
    </row>
    <row r="45" spans="1:13" x14ac:dyDescent="0.25">
      <c r="A45" s="144"/>
      <c r="B45" s="57" t="s">
        <v>6</v>
      </c>
      <c r="C45" s="54">
        <v>461782.73635199998</v>
      </c>
      <c r="D45" s="55">
        <f t="shared" ref="D45" si="66">100*(C45/C44-1)</f>
        <v>-12.734840701919847</v>
      </c>
      <c r="E45" s="55">
        <f t="shared" ref="E45" si="67">100*(C45/C41-1)</f>
        <v>53.265471945196751</v>
      </c>
      <c r="F45" s="54">
        <v>749853.75821999996</v>
      </c>
      <c r="G45" s="55">
        <f t="shared" ref="G45" si="68">100*(F45/F44-1)</f>
        <v>5.6002049316069114</v>
      </c>
      <c r="H45" s="55">
        <f t="shared" ref="H45" si="69">100*(F45/F41-1)</f>
        <v>21.682689974798652</v>
      </c>
      <c r="I45" s="55">
        <f t="shared" ref="I45" si="70">100*(C45/SUM(C45,F45))</f>
        <v>38.11231655869863</v>
      </c>
      <c r="J45" s="55">
        <f t="shared" ref="J45" si="71">100*(F45/SUM(C45,F45))</f>
        <v>61.88768344130137</v>
      </c>
      <c r="M45" s="58"/>
    </row>
    <row r="46" spans="1:13" x14ac:dyDescent="0.25">
      <c r="A46" s="144">
        <v>2023</v>
      </c>
      <c r="B46" s="57" t="s">
        <v>3</v>
      </c>
      <c r="C46" s="54">
        <v>366195.86898893001</v>
      </c>
      <c r="D46" s="55">
        <f t="shared" ref="D46" si="72">100*(C46/C45-1)</f>
        <v>-20.699532450734061</v>
      </c>
      <c r="E46" s="55">
        <f t="shared" ref="E46" si="73">100*(C46/C42-1)</f>
        <v>-32.198887458394886</v>
      </c>
      <c r="F46" s="54">
        <v>520809.63446299999</v>
      </c>
      <c r="G46" s="55">
        <f t="shared" ref="G46" si="74">100*(F46/F45-1)</f>
        <v>-30.545172474790828</v>
      </c>
      <c r="H46" s="55">
        <f t="shared" ref="H46" si="75">100*(F46/F42-1)</f>
        <v>-22.463721884214205</v>
      </c>
      <c r="I46" s="55">
        <f t="shared" ref="I46" si="76">100*(C46/SUM(C46,F46))</f>
        <v>41.284509235153294</v>
      </c>
      <c r="J46" s="55">
        <f t="shared" ref="J46" si="77">100*(F46/SUM(C46,F46))</f>
        <v>58.715490764846699</v>
      </c>
      <c r="M46" s="58"/>
    </row>
    <row r="47" spans="1:13" x14ac:dyDescent="0.25">
      <c r="A47" s="144"/>
      <c r="B47" s="57" t="s">
        <v>4</v>
      </c>
      <c r="C47" s="54">
        <v>474545.05863799999</v>
      </c>
      <c r="D47" s="55">
        <f t="shared" ref="D47" si="78">100*(C47/C46-1)</f>
        <v>29.587769503851312</v>
      </c>
      <c r="E47" s="55">
        <f t="shared" ref="E47" si="79">100*(C47/C43-1)</f>
        <v>14.477799636502532</v>
      </c>
      <c r="F47" s="54">
        <v>493687.55342800001</v>
      </c>
      <c r="G47" s="55">
        <f t="shared" ref="G47" si="80">100*(F47/F46-1)</f>
        <v>-5.2076765175370081</v>
      </c>
      <c r="H47" s="55">
        <f t="shared" ref="H47" si="81">100*(F47/F43-1)</f>
        <v>-28.548072307024221</v>
      </c>
      <c r="I47" s="55">
        <f t="shared" ref="I47" si="82">100*(C47/SUM(C47,F47))</f>
        <v>49.011472318147078</v>
      </c>
      <c r="J47" s="55">
        <f t="shared" ref="J47" si="83">100*(F47/SUM(C47,F47))</f>
        <v>50.988527681852922</v>
      </c>
      <c r="M47" s="58"/>
    </row>
    <row r="48" spans="1:13" x14ac:dyDescent="0.25">
      <c r="A48" s="163"/>
      <c r="B48" s="163"/>
      <c r="C48" s="67"/>
      <c r="D48" s="80"/>
      <c r="E48" s="80"/>
      <c r="F48" s="67"/>
      <c r="G48" s="80"/>
      <c r="H48" s="80"/>
      <c r="I48" s="80"/>
      <c r="J48" s="80"/>
      <c r="M48" s="58"/>
    </row>
    <row r="49" spans="1:8" x14ac:dyDescent="0.25">
      <c r="A49" s="17" t="s">
        <v>61</v>
      </c>
    </row>
    <row r="50" spans="1:8" x14ac:dyDescent="0.25">
      <c r="A50" s="143" t="s">
        <v>146</v>
      </c>
      <c r="B50" s="143"/>
      <c r="C50" s="143"/>
      <c r="D50" s="143"/>
      <c r="E50" s="143"/>
      <c r="F50" s="143"/>
      <c r="G50" s="143"/>
      <c r="H50" s="143"/>
    </row>
    <row r="51" spans="1:8" x14ac:dyDescent="0.25">
      <c r="A51" s="143"/>
      <c r="B51" s="143"/>
      <c r="C51" s="143"/>
      <c r="D51" s="143"/>
      <c r="E51" s="143"/>
      <c r="F51" s="143"/>
      <c r="G51" s="143"/>
      <c r="H51" s="143"/>
    </row>
  </sheetData>
  <autoFilter ref="B1:B13" xr:uid="{00000000-0009-0000-0000-00000A000000}"/>
  <mergeCells count="30">
    <mergeCell ref="A50:H51"/>
    <mergeCell ref="A9:J9"/>
    <mergeCell ref="A30:A33"/>
    <mergeCell ref="A14:A17"/>
    <mergeCell ref="D12:E12"/>
    <mergeCell ref="C12:C13"/>
    <mergeCell ref="G12:H12"/>
    <mergeCell ref="A22:A25"/>
    <mergeCell ref="A26:A29"/>
    <mergeCell ref="A48:B48"/>
    <mergeCell ref="A18:A21"/>
    <mergeCell ref="A34:A37"/>
    <mergeCell ref="A38:A41"/>
    <mergeCell ref="A42:A45"/>
    <mergeCell ref="A11:A13"/>
    <mergeCell ref="B11:B13"/>
    <mergeCell ref="A2:H2"/>
    <mergeCell ref="A3:H3"/>
    <mergeCell ref="A4:H4"/>
    <mergeCell ref="A5:H5"/>
    <mergeCell ref="A8:J8"/>
    <mergeCell ref="A7:J7"/>
    <mergeCell ref="A46:A47"/>
    <mergeCell ref="C11:E11"/>
    <mergeCell ref="F11:H11"/>
    <mergeCell ref="L26:M26"/>
    <mergeCell ref="H10:J10"/>
    <mergeCell ref="F12:F13"/>
    <mergeCell ref="J11:J13"/>
    <mergeCell ref="I11:I13"/>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P52"/>
  <sheetViews>
    <sheetView showGridLines="0" workbookViewId="0">
      <pane xSplit="2" ySplit="13" topLeftCell="C25" activePane="bottomRight" state="frozen"/>
      <selection pane="topRight" activeCell="C1" sqref="C1"/>
      <selection pane="bottomLeft" activeCell="A14" sqref="A14"/>
      <selection pane="bottomRight" activeCell="C48" sqref="C48"/>
    </sheetView>
  </sheetViews>
  <sheetFormatPr baseColWidth="10" defaultColWidth="11.42578125" defaultRowHeight="15" x14ac:dyDescent="0.25"/>
  <cols>
    <col min="1" max="2" width="11.7109375" style="17" customWidth="1"/>
    <col min="3" max="3" width="18.7109375" style="17" customWidth="1"/>
    <col min="4" max="4" width="16.140625" style="17" customWidth="1"/>
    <col min="5" max="5" width="12.140625" style="17" bestFit="1" customWidth="1"/>
    <col min="6" max="6" width="17.5703125" style="17" customWidth="1"/>
    <col min="7" max="8" width="10.7109375" style="17" customWidth="1"/>
    <col min="9" max="9" width="11.7109375" style="17" customWidth="1"/>
    <col min="10" max="10" width="12.28515625" style="17" customWidth="1"/>
    <col min="11" max="11" width="12.140625" style="17" bestFit="1" customWidth="1"/>
    <col min="12" max="12" width="17.85546875" style="17" customWidth="1"/>
    <col min="13" max="13" width="17.85546875" style="17" bestFit="1" customWidth="1"/>
    <col min="14" max="14" width="12.140625" style="17" bestFit="1" customWidth="1"/>
    <col min="15" max="16384" width="11.42578125" style="17"/>
  </cols>
  <sheetData>
    <row r="1" spans="1:12" s="12" customFormat="1" ht="12.75" x14ac:dyDescent="0.2">
      <c r="A1" s="9"/>
      <c r="B1" s="10"/>
      <c r="C1" s="10"/>
      <c r="D1" s="10"/>
      <c r="E1" s="10"/>
      <c r="F1" s="10"/>
      <c r="G1" s="10"/>
      <c r="H1" s="10"/>
      <c r="I1" s="10"/>
      <c r="J1" s="11"/>
    </row>
    <row r="2" spans="1:12" s="12" customFormat="1" ht="14.25" x14ac:dyDescent="0.2">
      <c r="A2" s="130" t="s">
        <v>12</v>
      </c>
      <c r="B2" s="131"/>
      <c r="C2" s="131"/>
      <c r="D2" s="131"/>
      <c r="E2" s="131"/>
      <c r="F2" s="131"/>
      <c r="G2" s="131"/>
      <c r="H2" s="131"/>
      <c r="I2" s="15"/>
      <c r="J2" s="13"/>
    </row>
    <row r="3" spans="1:12" s="12" customFormat="1" ht="14.25" x14ac:dyDescent="0.2">
      <c r="A3" s="130" t="s">
        <v>13</v>
      </c>
      <c r="B3" s="131"/>
      <c r="C3" s="131"/>
      <c r="D3" s="131"/>
      <c r="E3" s="131"/>
      <c r="F3" s="131"/>
      <c r="G3" s="131"/>
      <c r="H3" s="131"/>
      <c r="I3" s="15"/>
      <c r="J3" s="13"/>
    </row>
    <row r="4" spans="1:12" s="12" customFormat="1" ht="14.25" x14ac:dyDescent="0.2">
      <c r="A4" s="130" t="s">
        <v>14</v>
      </c>
      <c r="B4" s="131"/>
      <c r="C4" s="131"/>
      <c r="D4" s="131"/>
      <c r="E4" s="131"/>
      <c r="F4" s="131"/>
      <c r="G4" s="131"/>
      <c r="H4" s="131"/>
      <c r="I4" s="15"/>
      <c r="J4" s="13"/>
    </row>
    <row r="5" spans="1:12" s="12" customFormat="1" ht="14.25" x14ac:dyDescent="0.2">
      <c r="A5" s="130" t="s">
        <v>15</v>
      </c>
      <c r="B5" s="131"/>
      <c r="C5" s="131"/>
      <c r="D5" s="131"/>
      <c r="E5" s="131"/>
      <c r="F5" s="131"/>
      <c r="G5" s="131"/>
      <c r="H5" s="131"/>
      <c r="I5" s="15"/>
      <c r="J5" s="13"/>
    </row>
    <row r="6" spans="1:12" s="12" customFormat="1" ht="14.25" x14ac:dyDescent="0.2">
      <c r="A6" s="14"/>
      <c r="B6" s="15"/>
      <c r="C6" s="15"/>
      <c r="D6" s="15"/>
      <c r="E6" s="15"/>
      <c r="F6" s="15"/>
      <c r="G6" s="15"/>
      <c r="H6" s="15"/>
      <c r="I6" s="15"/>
      <c r="J6" s="13"/>
    </row>
    <row r="7" spans="1:12" s="12" customFormat="1" ht="14.25" x14ac:dyDescent="0.2">
      <c r="A7" s="132" t="s">
        <v>17</v>
      </c>
      <c r="B7" s="156"/>
      <c r="C7" s="156"/>
      <c r="D7" s="156"/>
      <c r="E7" s="156"/>
      <c r="F7" s="156"/>
      <c r="G7" s="156"/>
      <c r="H7" s="156"/>
      <c r="I7" s="156"/>
      <c r="J7" s="155"/>
    </row>
    <row r="8" spans="1:12" x14ac:dyDescent="0.25">
      <c r="A8" s="132" t="s">
        <v>79</v>
      </c>
      <c r="B8" s="133"/>
      <c r="C8" s="133"/>
      <c r="D8" s="133"/>
      <c r="E8" s="133"/>
      <c r="F8" s="133"/>
      <c r="G8" s="133"/>
      <c r="H8" s="133"/>
      <c r="I8" s="133"/>
      <c r="J8" s="155"/>
    </row>
    <row r="9" spans="1:12" x14ac:dyDescent="0.25">
      <c r="A9" s="130" t="s">
        <v>160</v>
      </c>
      <c r="B9" s="131"/>
      <c r="C9" s="131"/>
      <c r="D9" s="131"/>
      <c r="E9" s="131"/>
      <c r="F9" s="131"/>
      <c r="G9" s="131"/>
      <c r="H9" s="131"/>
      <c r="I9" s="131"/>
      <c r="J9" s="150"/>
    </row>
    <row r="10" spans="1:12" x14ac:dyDescent="0.25">
      <c r="A10" s="18"/>
      <c r="B10" s="19"/>
      <c r="C10" s="19"/>
      <c r="D10" s="19"/>
      <c r="E10" s="19"/>
      <c r="F10" s="19"/>
      <c r="G10" s="22"/>
      <c r="H10" s="137" t="s">
        <v>19</v>
      </c>
      <c r="I10" s="137"/>
      <c r="J10" s="138"/>
    </row>
    <row r="11" spans="1:12" ht="15" customHeight="1" x14ac:dyDescent="0.25">
      <c r="A11" s="135" t="s">
        <v>1</v>
      </c>
      <c r="B11" s="135" t="s">
        <v>2</v>
      </c>
      <c r="C11" s="139" t="s">
        <v>51</v>
      </c>
      <c r="D11" s="134"/>
      <c r="E11" s="142"/>
      <c r="F11" s="139" t="s">
        <v>154</v>
      </c>
      <c r="G11" s="134"/>
      <c r="H11" s="134"/>
      <c r="I11" s="159" t="s">
        <v>52</v>
      </c>
      <c r="J11" s="157" t="s">
        <v>72</v>
      </c>
    </row>
    <row r="12" spans="1:12" ht="15" customHeight="1" x14ac:dyDescent="0.25">
      <c r="A12" s="135"/>
      <c r="B12" s="139"/>
      <c r="C12" s="135" t="s">
        <v>78</v>
      </c>
      <c r="D12" s="134" t="s">
        <v>20</v>
      </c>
      <c r="E12" s="134"/>
      <c r="F12" s="135" t="s">
        <v>78</v>
      </c>
      <c r="G12" s="134" t="s">
        <v>20</v>
      </c>
      <c r="H12" s="134"/>
      <c r="I12" s="160"/>
      <c r="J12" s="158"/>
    </row>
    <row r="13" spans="1:12" x14ac:dyDescent="0.25">
      <c r="A13" s="136"/>
      <c r="B13" s="151"/>
      <c r="C13" s="136"/>
      <c r="D13" s="52" t="s">
        <v>7</v>
      </c>
      <c r="E13" s="56" t="s">
        <v>21</v>
      </c>
      <c r="F13" s="136"/>
      <c r="G13" s="52" t="s">
        <v>7</v>
      </c>
      <c r="H13" s="56" t="s">
        <v>21</v>
      </c>
      <c r="I13" s="160"/>
      <c r="J13" s="158"/>
    </row>
    <row r="14" spans="1:12" x14ac:dyDescent="0.25">
      <c r="A14" s="145">
        <v>2015</v>
      </c>
      <c r="B14" s="57" t="s">
        <v>3</v>
      </c>
      <c r="C14" s="54">
        <v>22666</v>
      </c>
      <c r="D14" s="55">
        <v>-2.3515579071134596</v>
      </c>
      <c r="E14" s="55">
        <v>-29.821843532145621</v>
      </c>
      <c r="F14" s="54">
        <v>491060</v>
      </c>
      <c r="G14" s="55">
        <v>-5.619552160655445</v>
      </c>
      <c r="H14" s="55">
        <v>-8.9141978729412585</v>
      </c>
      <c r="I14" s="55">
        <v>4.4399200760925499</v>
      </c>
      <c r="J14" s="55">
        <v>95.560079923907452</v>
      </c>
      <c r="L14" s="58"/>
    </row>
    <row r="15" spans="1:12" x14ac:dyDescent="0.25">
      <c r="A15" s="146"/>
      <c r="B15" s="57" t="s">
        <v>4</v>
      </c>
      <c r="C15" s="54">
        <v>23178</v>
      </c>
      <c r="D15" s="55">
        <v>-0.42644992976119056</v>
      </c>
      <c r="E15" s="55">
        <v>-13.486770411054451</v>
      </c>
      <c r="F15" s="54">
        <v>519860</v>
      </c>
      <c r="G15" s="55">
        <v>3.7984125689110755</v>
      </c>
      <c r="H15" s="55">
        <v>-5.0096635052285308</v>
      </c>
      <c r="I15" s="55">
        <v>4.2669149089408069</v>
      </c>
      <c r="J15" s="55">
        <v>95.733085091059195</v>
      </c>
      <c r="L15" s="58"/>
    </row>
    <row r="16" spans="1:12" x14ac:dyDescent="0.25">
      <c r="A16" s="146"/>
      <c r="B16" s="57" t="s">
        <v>5</v>
      </c>
      <c r="C16" s="54">
        <v>23723</v>
      </c>
      <c r="D16" s="55">
        <v>-2.4537713508338754</v>
      </c>
      <c r="E16" s="55">
        <v>-14.912319254603787</v>
      </c>
      <c r="F16" s="54">
        <v>585641</v>
      </c>
      <c r="G16" s="55">
        <v>13.332210469581611</v>
      </c>
      <c r="H16" s="55">
        <v>6.5520190023753031</v>
      </c>
      <c r="I16" s="55">
        <v>3.6945366276284934</v>
      </c>
      <c r="J16" s="55">
        <v>96.305463372371506</v>
      </c>
      <c r="L16" s="58"/>
    </row>
    <row r="17" spans="1:13" x14ac:dyDescent="0.25">
      <c r="A17" s="152"/>
      <c r="B17" s="57" t="s">
        <v>6</v>
      </c>
      <c r="C17" s="54">
        <v>16717</v>
      </c>
      <c r="D17" s="55">
        <v>-20.134297520661164</v>
      </c>
      <c r="E17" s="55">
        <v>-24.250440917107582</v>
      </c>
      <c r="F17" s="54">
        <v>546530</v>
      </c>
      <c r="G17" s="55">
        <v>-8.6183288847672799</v>
      </c>
      <c r="H17" s="55">
        <v>1.4577439070000651</v>
      </c>
      <c r="I17" s="55">
        <v>3.244052989136136</v>
      </c>
      <c r="J17" s="55">
        <v>96.755947010863864</v>
      </c>
      <c r="L17" s="58"/>
    </row>
    <row r="18" spans="1:13" x14ac:dyDescent="0.25">
      <c r="A18" s="144">
        <v>2016</v>
      </c>
      <c r="B18" s="57" t="s">
        <v>3</v>
      </c>
      <c r="C18" s="54">
        <v>20618</v>
      </c>
      <c r="D18" s="55">
        <v>1.6103996895615182</v>
      </c>
      <c r="E18" s="55">
        <v>-21.177001806140879</v>
      </c>
      <c r="F18" s="54">
        <v>468983</v>
      </c>
      <c r="G18" s="55">
        <v>-11.113183162605935</v>
      </c>
      <c r="H18" s="55">
        <v>-4.4478373873821369</v>
      </c>
      <c r="I18" s="55">
        <v>3.6912775330396475</v>
      </c>
      <c r="J18" s="55">
        <v>96.308722466960347</v>
      </c>
      <c r="L18" s="58"/>
    </row>
    <row r="19" spans="1:13" x14ac:dyDescent="0.25">
      <c r="A19" s="144"/>
      <c r="B19" s="57" t="s">
        <v>4</v>
      </c>
      <c r="C19" s="54">
        <v>25931</v>
      </c>
      <c r="D19" s="55">
        <v>36.503087009101904</v>
      </c>
      <c r="E19" s="55">
        <v>8.0566332443190447</v>
      </c>
      <c r="F19" s="54">
        <v>521682</v>
      </c>
      <c r="G19" s="55">
        <v>12.639724430002389</v>
      </c>
      <c r="H19" s="55">
        <v>3.6910777246288831</v>
      </c>
      <c r="I19" s="55">
        <v>4.43858501734372</v>
      </c>
      <c r="J19" s="55">
        <v>95.561414982656274</v>
      </c>
      <c r="L19" s="58"/>
    </row>
    <row r="20" spans="1:13" x14ac:dyDescent="0.25">
      <c r="A20" s="144"/>
      <c r="B20" s="57" t="s">
        <v>5</v>
      </c>
      <c r="C20" s="54">
        <v>24573</v>
      </c>
      <c r="D20" s="55">
        <v>-5.4135969411545375</v>
      </c>
      <c r="E20" s="55">
        <v>4.7778925619834638</v>
      </c>
      <c r="F20" s="54">
        <v>490637</v>
      </c>
      <c r="G20" s="55">
        <v>-7.7301256589405796</v>
      </c>
      <c r="H20" s="55">
        <v>-15.579492605868936</v>
      </c>
      <c r="I20" s="55">
        <v>4.5449555138813267</v>
      </c>
      <c r="J20" s="55">
        <v>95.45504448611868</v>
      </c>
      <c r="L20" s="58"/>
    </row>
    <row r="21" spans="1:13" x14ac:dyDescent="0.25">
      <c r="A21" s="144"/>
      <c r="B21" s="57" t="s">
        <v>6</v>
      </c>
      <c r="C21" s="54">
        <v>22276</v>
      </c>
      <c r="D21" s="55">
        <v>-8.0897214690658075</v>
      </c>
      <c r="E21" s="55">
        <v>20.579485189496836</v>
      </c>
      <c r="F21" s="54">
        <v>520503</v>
      </c>
      <c r="G21" s="55">
        <v>9.4659111714088482</v>
      </c>
      <c r="H21" s="55">
        <v>1.1271478259361061</v>
      </c>
      <c r="I21" s="55">
        <v>3.8440761557588981</v>
      </c>
      <c r="J21" s="55">
        <v>96.155923844241102</v>
      </c>
      <c r="L21" s="58"/>
    </row>
    <row r="22" spans="1:13" x14ac:dyDescent="0.25">
      <c r="A22" s="144">
        <v>2017</v>
      </c>
      <c r="B22" s="57" t="s">
        <v>3</v>
      </c>
      <c r="C22" s="54">
        <v>20614</v>
      </c>
      <c r="D22" s="55">
        <v>-12.679682471572633</v>
      </c>
      <c r="E22" s="55">
        <v>3.6216663484183016</v>
      </c>
      <c r="F22" s="54">
        <v>406187</v>
      </c>
      <c r="G22" s="55">
        <v>-23.233453840578775</v>
      </c>
      <c r="H22" s="55">
        <v>-12.66216816210229</v>
      </c>
      <c r="I22" s="55">
        <v>4.3495685163910336</v>
      </c>
      <c r="J22" s="55">
        <v>95.650431483608969</v>
      </c>
      <c r="L22" s="58"/>
    </row>
    <row r="23" spans="1:13" x14ac:dyDescent="0.25">
      <c r="A23" s="144"/>
      <c r="B23" s="57" t="s">
        <v>4</v>
      </c>
      <c r="C23" s="54">
        <v>29093</v>
      </c>
      <c r="D23" s="55">
        <v>13.63636363636364</v>
      </c>
      <c r="E23" s="55">
        <v>-13.736827380397273</v>
      </c>
      <c r="F23" s="54">
        <v>523873</v>
      </c>
      <c r="G23" s="55">
        <v>31.244657970447747</v>
      </c>
      <c r="H23" s="55">
        <v>1.7636000571767738</v>
      </c>
      <c r="I23" s="55">
        <v>3.788119229517025</v>
      </c>
      <c r="J23" s="55">
        <v>96.211880770482978</v>
      </c>
      <c r="L23" s="58"/>
    </row>
    <row r="24" spans="1:13" x14ac:dyDescent="0.25">
      <c r="A24" s="144"/>
      <c r="B24" s="57" t="s">
        <v>5</v>
      </c>
      <c r="C24" s="54">
        <v>23423</v>
      </c>
      <c r="D24" s="55">
        <v>7.5243243243243256</v>
      </c>
      <c r="E24" s="55">
        <v>-1.9373921616958398</v>
      </c>
      <c r="F24" s="54">
        <v>580546</v>
      </c>
      <c r="G24" s="55">
        <v>14.06796362390368</v>
      </c>
      <c r="H24" s="55">
        <v>25.804513254810658</v>
      </c>
      <c r="I24" s="55">
        <v>3.5785860519337533</v>
      </c>
      <c r="J24" s="55">
        <v>96.421413948066245</v>
      </c>
      <c r="L24" s="58"/>
    </row>
    <row r="25" spans="1:13" x14ac:dyDescent="0.25">
      <c r="A25" s="144"/>
      <c r="B25" s="57" t="s">
        <v>6</v>
      </c>
      <c r="C25" s="54">
        <v>28800</v>
      </c>
      <c r="D25" s="55">
        <v>8.2947918761311143</v>
      </c>
      <c r="E25" s="55">
        <v>15.543874704998913</v>
      </c>
      <c r="F25" s="54">
        <v>620482</v>
      </c>
      <c r="G25" s="55">
        <v>7.561617254697083</v>
      </c>
      <c r="H25" s="55">
        <v>23.615989295868872</v>
      </c>
      <c r="I25" s="55">
        <f t="shared" ref="I25:I30" si="0">100*(C25/SUM(C25,F25))</f>
        <v>4.4356689389202222</v>
      </c>
      <c r="J25" s="55">
        <f t="shared" ref="J25:J30" si="1">100*(F25/SUM(C25,F25))</f>
        <v>95.56433106107977</v>
      </c>
      <c r="L25" s="58"/>
    </row>
    <row r="26" spans="1:13" x14ac:dyDescent="0.25">
      <c r="A26" s="144">
        <v>2018</v>
      </c>
      <c r="B26" s="57" t="s">
        <v>3</v>
      </c>
      <c r="C26" s="54">
        <v>23203</v>
      </c>
      <c r="D26" s="55">
        <v>1.9032587503481579</v>
      </c>
      <c r="E26" s="55">
        <v>34.84029484029486</v>
      </c>
      <c r="F26" s="54">
        <v>534471</v>
      </c>
      <c r="G26" s="55">
        <f t="shared" ref="G26:G30" si="2">100*(F26/F25-1)</f>
        <v>-13.861965375305008</v>
      </c>
      <c r="H26" s="55">
        <f t="shared" ref="H26:H30" si="3">100*(F26/F22-1)</f>
        <v>31.58249771656898</v>
      </c>
      <c r="I26" s="55">
        <f t="shared" si="0"/>
        <v>4.1606745159358329</v>
      </c>
      <c r="J26" s="55">
        <f t="shared" si="1"/>
        <v>95.839325484064162</v>
      </c>
      <c r="L26" s="58"/>
    </row>
    <row r="27" spans="1:13" x14ac:dyDescent="0.25">
      <c r="A27" s="144"/>
      <c r="B27" s="57" t="s">
        <v>4</v>
      </c>
      <c r="C27" s="54">
        <v>27321</v>
      </c>
      <c r="D27" s="55">
        <v>18.317237609329439</v>
      </c>
      <c r="E27" s="55">
        <v>40.394594594594594</v>
      </c>
      <c r="F27" s="54">
        <v>652365</v>
      </c>
      <c r="G27" s="55">
        <f t="shared" si="2"/>
        <v>22.058072374366432</v>
      </c>
      <c r="H27" s="55">
        <f t="shared" si="3"/>
        <v>24.527318644022511</v>
      </c>
      <c r="I27" s="55">
        <f t="shared" si="0"/>
        <v>4.0196502502626217</v>
      </c>
      <c r="J27" s="55">
        <f t="shared" si="1"/>
        <v>95.980349749737385</v>
      </c>
      <c r="L27" s="58"/>
    </row>
    <row r="28" spans="1:13" x14ac:dyDescent="0.25">
      <c r="A28" s="144"/>
      <c r="B28" s="57" t="s">
        <v>5</v>
      </c>
      <c r="C28" s="54">
        <v>23404</v>
      </c>
      <c r="D28" s="55">
        <v>-14.46117121626304</v>
      </c>
      <c r="E28" s="55">
        <v>11.688115825457473</v>
      </c>
      <c r="F28" s="54">
        <v>623284</v>
      </c>
      <c r="G28" s="55">
        <f t="shared" si="2"/>
        <v>-4.4577805369693362</v>
      </c>
      <c r="H28" s="55">
        <f t="shared" si="3"/>
        <v>7.3616905464855442</v>
      </c>
      <c r="I28" s="55">
        <f t="shared" si="0"/>
        <v>3.6190558661982286</v>
      </c>
      <c r="J28" s="55">
        <f t="shared" si="1"/>
        <v>96.380944133801776</v>
      </c>
      <c r="L28" s="58"/>
    </row>
    <row r="29" spans="1:13" x14ac:dyDescent="0.25">
      <c r="A29" s="144"/>
      <c r="B29" s="57" t="s">
        <v>6</v>
      </c>
      <c r="C29" s="54">
        <v>22373</v>
      </c>
      <c r="D29" s="55">
        <v>-4.9151550614394353</v>
      </c>
      <c r="E29" s="55">
        <v>-1.9357534119394728</v>
      </c>
      <c r="F29" s="54">
        <v>679395</v>
      </c>
      <c r="G29" s="55">
        <f t="shared" si="2"/>
        <v>9.0024772014041687</v>
      </c>
      <c r="H29" s="55">
        <f t="shared" si="3"/>
        <v>9.4947153986739252</v>
      </c>
      <c r="I29" s="55">
        <f t="shared" si="0"/>
        <v>3.18809065104137</v>
      </c>
      <c r="J29" s="55">
        <f t="shared" si="1"/>
        <v>96.811909348958622</v>
      </c>
      <c r="L29" s="58"/>
    </row>
    <row r="30" spans="1:13" x14ac:dyDescent="0.25">
      <c r="A30" s="145">
        <v>2019</v>
      </c>
      <c r="B30" s="57" t="s">
        <v>3</v>
      </c>
      <c r="C30" s="54">
        <v>19375</v>
      </c>
      <c r="D30" s="55">
        <v>-16.913609467455629</v>
      </c>
      <c r="E30" s="55">
        <v>-20.043731778425652</v>
      </c>
      <c r="F30" s="54">
        <v>549926</v>
      </c>
      <c r="G30" s="55">
        <f t="shared" si="2"/>
        <v>-19.056513515701468</v>
      </c>
      <c r="H30" s="55">
        <f t="shared" si="3"/>
        <v>2.8916442613350357</v>
      </c>
      <c r="I30" s="55">
        <f t="shared" si="0"/>
        <v>3.4032963230347395</v>
      </c>
      <c r="J30" s="55">
        <f t="shared" si="1"/>
        <v>96.596703676965262</v>
      </c>
      <c r="L30" s="58"/>
      <c r="M30" s="58"/>
    </row>
    <row r="31" spans="1:13" x14ac:dyDescent="0.25">
      <c r="A31" s="146"/>
      <c r="B31" s="57" t="s">
        <v>4</v>
      </c>
      <c r="C31" s="54">
        <v>26135</v>
      </c>
      <c r="D31" s="55">
        <f>100*(C31/C30-1)</f>
        <v>34.890322580645176</v>
      </c>
      <c r="E31" s="55">
        <f>100*(C31/C27-1)</f>
        <v>-4.3409831265327048</v>
      </c>
      <c r="F31" s="54">
        <v>661366</v>
      </c>
      <c r="G31" s="55">
        <f>100*(F31/F30-1)</f>
        <v>20.264544684193876</v>
      </c>
      <c r="H31" s="55">
        <f t="shared" ref="H31:H36" si="4">100*(F31/F27-1)</f>
        <v>1.3797490668567391</v>
      </c>
      <c r="I31" s="55">
        <f>100*(C31/SUM(C31,F31))</f>
        <v>3.8014490160741583</v>
      </c>
      <c r="J31" s="55">
        <f>100*(F31/SUM(C31,F31))</f>
        <v>96.198550983925841</v>
      </c>
      <c r="L31" s="58"/>
      <c r="M31" s="58"/>
    </row>
    <row r="32" spans="1:13" x14ac:dyDescent="0.25">
      <c r="A32" s="146"/>
      <c r="B32" s="57" t="s">
        <v>5</v>
      </c>
      <c r="C32" s="54">
        <v>27904</v>
      </c>
      <c r="D32" s="55">
        <f>100*(C32/C31-1)</f>
        <v>6.7687009757030792</v>
      </c>
      <c r="E32" s="55">
        <f>100*(C32/C28-1)</f>
        <v>19.227482481627067</v>
      </c>
      <c r="F32" s="54">
        <v>694480</v>
      </c>
      <c r="G32" s="55">
        <f>100*(F32/F31-1)</f>
        <v>5.0069099409404183</v>
      </c>
      <c r="H32" s="55">
        <f t="shared" si="4"/>
        <v>11.42272222614411</v>
      </c>
      <c r="I32" s="55">
        <f>100*(C32/SUM(C32,F32))</f>
        <v>3.8627655097565836</v>
      </c>
      <c r="J32" s="55">
        <f>100*(F32/SUM(C32,F32))</f>
        <v>96.137234490243415</v>
      </c>
      <c r="L32" s="58"/>
      <c r="M32" s="58"/>
    </row>
    <row r="33" spans="1:16" x14ac:dyDescent="0.25">
      <c r="A33" s="152"/>
      <c r="B33" s="57" t="s">
        <v>6</v>
      </c>
      <c r="C33" s="54">
        <v>24555</v>
      </c>
      <c r="D33" s="55">
        <f t="shared" ref="D33:D34" si="5">100*(C33/C32-1)</f>
        <v>-12.001863532110091</v>
      </c>
      <c r="E33" s="55">
        <f t="shared" ref="E33:E34" si="6">100*(C33/C29-1)</f>
        <v>9.7528270683413076</v>
      </c>
      <c r="F33" s="54">
        <v>710723</v>
      </c>
      <c r="G33" s="55">
        <f>100*(F33/F32-1)</f>
        <v>2.3388722497408088</v>
      </c>
      <c r="H33" s="55">
        <f t="shared" si="4"/>
        <v>4.6111614009523239</v>
      </c>
      <c r="I33" s="55">
        <f t="shared" ref="I33:I34" si="7">100*(C33/SUM(C33,F33))</f>
        <v>3.3395532030062096</v>
      </c>
      <c r="J33" s="55">
        <f>100*(F33/SUM(C33,F33))</f>
        <v>96.660446796993796</v>
      </c>
      <c r="L33" s="58"/>
      <c r="M33" s="58"/>
    </row>
    <row r="34" spans="1:16" x14ac:dyDescent="0.25">
      <c r="A34" s="144">
        <v>2020</v>
      </c>
      <c r="B34" s="57" t="s">
        <v>3</v>
      </c>
      <c r="C34" s="54">
        <v>30660</v>
      </c>
      <c r="D34" s="55">
        <f t="shared" si="5"/>
        <v>24.862553451435552</v>
      </c>
      <c r="E34" s="55">
        <f t="shared" si="6"/>
        <v>58.245161290322578</v>
      </c>
      <c r="F34" s="54">
        <v>575555</v>
      </c>
      <c r="G34" s="55">
        <f t="shared" ref="G34" si="8">100*(F34/F33-1)</f>
        <v>-19.018379875141235</v>
      </c>
      <c r="H34" s="55">
        <f t="shared" si="4"/>
        <v>4.6604452235391669</v>
      </c>
      <c r="I34" s="55">
        <f t="shared" si="7"/>
        <v>5.0576115734516636</v>
      </c>
      <c r="J34" s="55">
        <f t="shared" ref="J34" si="9">100*(F34/SUM(C34,F34))</f>
        <v>94.942388426548348</v>
      </c>
      <c r="L34" s="58"/>
      <c r="M34" s="58"/>
    </row>
    <row r="35" spans="1:16" x14ac:dyDescent="0.25">
      <c r="A35" s="144"/>
      <c r="B35" s="57" t="s">
        <v>4</v>
      </c>
      <c r="C35" s="54">
        <v>20048</v>
      </c>
      <c r="D35" s="55">
        <f t="shared" ref="D35" si="10">100*(C35/C34-1)</f>
        <v>-34.611872146118714</v>
      </c>
      <c r="E35" s="55">
        <f t="shared" ref="E35" si="11">100*(C35/C31-1)</f>
        <v>-23.290606466424336</v>
      </c>
      <c r="F35" s="54">
        <v>321040</v>
      </c>
      <c r="G35" s="55">
        <f t="shared" ref="G35" si="12">100*(F35/F34-1)</f>
        <v>-44.220795579918516</v>
      </c>
      <c r="H35" s="55">
        <f t="shared" si="4"/>
        <v>-51.458042899090671</v>
      </c>
      <c r="I35" s="55">
        <f t="shared" ref="I35" si="13">100*(C35/SUM(C35,F35))</f>
        <v>5.8776620696125343</v>
      </c>
      <c r="J35" s="55">
        <f t="shared" ref="J35" si="14">100*(F35/SUM(C35,F35))</f>
        <v>94.122337930387474</v>
      </c>
      <c r="L35" s="58"/>
      <c r="M35" s="58"/>
    </row>
    <row r="36" spans="1:16" x14ac:dyDescent="0.25">
      <c r="A36" s="144"/>
      <c r="B36" s="57" t="s">
        <v>5</v>
      </c>
      <c r="C36" s="54">
        <v>26430</v>
      </c>
      <c r="D36" s="55">
        <f t="shared" ref="D36" si="15">100*(C36/C35-1)</f>
        <v>31.833599361532315</v>
      </c>
      <c r="E36" s="55">
        <f t="shared" ref="E36" si="16">100*(C36/C32-1)</f>
        <v>-5.2823967889908285</v>
      </c>
      <c r="F36" s="54">
        <v>500690</v>
      </c>
      <c r="G36" s="55">
        <f t="shared" ref="G36:G37" si="17">100*(F36/F35-1)</f>
        <v>55.958759033142293</v>
      </c>
      <c r="H36" s="55">
        <f t="shared" si="4"/>
        <v>-27.90433129823753</v>
      </c>
      <c r="I36" s="55">
        <f t="shared" ref="I36" si="18">100*(C36/SUM(C36,F36))</f>
        <v>5.0140385490969797</v>
      </c>
      <c r="J36" s="55">
        <f t="shared" ref="J36" si="19">100*(F36/SUM(C36,F36))</f>
        <v>94.985961450903019</v>
      </c>
      <c r="M36" s="58"/>
    </row>
    <row r="37" spans="1:16" x14ac:dyDescent="0.25">
      <c r="A37" s="144"/>
      <c r="B37" s="57" t="s">
        <v>6</v>
      </c>
      <c r="C37" s="54">
        <v>33794</v>
      </c>
      <c r="D37" s="55">
        <f t="shared" ref="D37" si="20">100*(C37/C36-1)</f>
        <v>27.862277714718118</v>
      </c>
      <c r="E37" s="55">
        <f t="shared" ref="E37" si="21">100*(C37/C33-1)</f>
        <v>37.62573813887191</v>
      </c>
      <c r="F37" s="54">
        <v>674627</v>
      </c>
      <c r="G37" s="55">
        <f t="shared" si="17"/>
        <v>34.739459545826755</v>
      </c>
      <c r="H37" s="55">
        <f t="shared" ref="H37" si="22">100*(F37/F33-1)</f>
        <v>-5.0787718984752095</v>
      </c>
      <c r="I37" s="55">
        <f t="shared" ref="I37" si="23">100*(C37/SUM(C37,F37))</f>
        <v>4.7703272489098998</v>
      </c>
      <c r="J37" s="55">
        <f t="shared" ref="J37" si="24">100*(F37/SUM(C37,F37))</f>
        <v>95.229672751090106</v>
      </c>
      <c r="M37" s="58"/>
    </row>
    <row r="38" spans="1:16" x14ac:dyDescent="0.25">
      <c r="A38" s="144">
        <v>2021</v>
      </c>
      <c r="B38" s="57" t="s">
        <v>3</v>
      </c>
      <c r="C38" s="54">
        <v>33868</v>
      </c>
      <c r="D38" s="55">
        <f t="shared" ref="D38" si="25">100*(C38/C37-1)</f>
        <v>0.21897378232822451</v>
      </c>
      <c r="E38" s="55">
        <f t="shared" ref="E38" si="26">100*(C38/C34-1)</f>
        <v>10.463144161774295</v>
      </c>
      <c r="F38" s="54">
        <v>725970</v>
      </c>
      <c r="G38" s="55">
        <f t="shared" ref="G38" si="27">100*(F38/F37-1)</f>
        <v>7.6105759182481636</v>
      </c>
      <c r="H38" s="55">
        <f t="shared" ref="H38" si="28">100*(F38/F34-1)</f>
        <v>26.133905534657842</v>
      </c>
      <c r="I38" s="55">
        <f t="shared" ref="I38" si="29">100*(C38/SUM(C38,F38))</f>
        <v>4.4572658908872675</v>
      </c>
      <c r="J38" s="55">
        <f t="shared" ref="J38" si="30">100*(F38/SUM(C38,F38))</f>
        <v>95.542734109112743</v>
      </c>
      <c r="M38" s="58"/>
      <c r="N38" s="67"/>
      <c r="O38" s="58"/>
      <c r="P38" s="58"/>
    </row>
    <row r="39" spans="1:16" x14ac:dyDescent="0.25">
      <c r="A39" s="144"/>
      <c r="B39" s="57" t="s">
        <v>4</v>
      </c>
      <c r="C39" s="54">
        <v>636144</v>
      </c>
      <c r="D39" s="55">
        <f t="shared" ref="D39" si="31">100*(C39/C38-1)</f>
        <v>1778.3040037793789</v>
      </c>
      <c r="E39" s="55">
        <f t="shared" ref="E39" si="32">100*(C39/C35-1)</f>
        <v>3073.1045490822025</v>
      </c>
      <c r="F39" s="54">
        <v>259577</v>
      </c>
      <c r="G39" s="55">
        <f t="shared" ref="G39" si="33">100*(F39/F38-1)</f>
        <v>-64.244114770582812</v>
      </c>
      <c r="H39" s="55">
        <f t="shared" ref="H39" si="34">100*(F39/F35-1)</f>
        <v>-19.144966359332173</v>
      </c>
      <c r="I39" s="55">
        <f t="shared" ref="I39" si="35">100*(C39/SUM(C39,F39))</f>
        <v>71.020328874727738</v>
      </c>
      <c r="J39" s="55">
        <f t="shared" ref="J39" si="36">100*(F39/SUM(C39,F39))</f>
        <v>28.979671125272265</v>
      </c>
      <c r="M39" s="58"/>
      <c r="N39" s="67"/>
      <c r="O39" s="58"/>
      <c r="P39" s="58"/>
    </row>
    <row r="40" spans="1:16" x14ac:dyDescent="0.25">
      <c r="A40" s="144"/>
      <c r="B40" s="57" t="s">
        <v>5</v>
      </c>
      <c r="C40" s="54">
        <v>40070</v>
      </c>
      <c r="D40" s="55">
        <f t="shared" ref="D40" si="37">100*(C40/C39-1)</f>
        <v>-93.701111697980338</v>
      </c>
      <c r="E40" s="55">
        <f t="shared" ref="E40" si="38">100*(C40/C36-1)</f>
        <v>51.608021188043885</v>
      </c>
      <c r="F40" s="54">
        <v>974736</v>
      </c>
      <c r="G40" s="55">
        <f t="shared" ref="G40" si="39">100*(F40/F39-1)</f>
        <v>275.50938642483732</v>
      </c>
      <c r="H40" s="55">
        <f t="shared" ref="H40" si="40">100*(F40/F36-1)</f>
        <v>94.678543609818448</v>
      </c>
      <c r="I40" s="55">
        <f t="shared" ref="I40" si="41">100*(C40/SUM(C40,F40))</f>
        <v>3.9485379471544313</v>
      </c>
      <c r="J40" s="55">
        <f t="shared" ref="J40" si="42">100*(F40/SUM(C40,F40))</f>
        <v>96.051462052845565</v>
      </c>
      <c r="L40" s="58"/>
      <c r="M40" s="58"/>
      <c r="N40" s="67"/>
      <c r="O40" s="58"/>
      <c r="P40" s="58"/>
    </row>
    <row r="41" spans="1:16" x14ac:dyDescent="0.25">
      <c r="A41" s="145"/>
      <c r="B41" s="83" t="s">
        <v>6</v>
      </c>
      <c r="C41" s="67"/>
      <c r="D41" s="55"/>
      <c r="E41" s="55"/>
      <c r="F41" s="54"/>
      <c r="G41" s="55"/>
      <c r="H41" s="55"/>
      <c r="I41" s="55"/>
      <c r="J41" s="55"/>
      <c r="L41" s="58"/>
      <c r="M41" s="58"/>
      <c r="N41" s="67"/>
      <c r="O41" s="58"/>
      <c r="P41" s="58"/>
    </row>
    <row r="42" spans="1:16" x14ac:dyDescent="0.25">
      <c r="A42" s="144">
        <v>2022</v>
      </c>
      <c r="B42" s="57" t="s">
        <v>3</v>
      </c>
      <c r="C42" s="54">
        <v>61181.051177169997</v>
      </c>
      <c r="D42" s="55"/>
      <c r="E42" s="55">
        <f t="shared" ref="E42:E44" si="43">100*(C42/C38-1)</f>
        <v>80.645598137386315</v>
      </c>
      <c r="F42" s="54">
        <v>701915.4097803795</v>
      </c>
      <c r="G42" s="55"/>
      <c r="H42" s="55">
        <f t="shared" ref="H42:H44" si="44">100*(F42/F38-1)</f>
        <v>-3.3134413570286014</v>
      </c>
      <c r="I42" s="55">
        <f t="shared" ref="I42:I45" si="45">100*(C42/SUM(C42,F42))</f>
        <v>8.017472797658991</v>
      </c>
      <c r="J42" s="55">
        <f t="shared" ref="J42:J45" si="46">100*(F42/SUM(C42,F42))</f>
        <v>91.982527202341004</v>
      </c>
      <c r="L42" s="58"/>
      <c r="M42" s="58"/>
      <c r="N42" s="67"/>
      <c r="O42" s="58"/>
      <c r="P42" s="58"/>
    </row>
    <row r="43" spans="1:16" x14ac:dyDescent="0.25">
      <c r="A43" s="144"/>
      <c r="B43" s="57" t="s">
        <v>4</v>
      </c>
      <c r="C43" s="54">
        <v>67341.51462545</v>
      </c>
      <c r="D43" s="55">
        <f t="shared" ref="D43:D45" si="47">100*(C43/C42-1)</f>
        <v>10.069234394878812</v>
      </c>
      <c r="E43" s="55">
        <f t="shared" si="43"/>
        <v>-89.414108342537219</v>
      </c>
      <c r="F43" s="54">
        <v>705706.59577478003</v>
      </c>
      <c r="G43" s="55">
        <f t="shared" ref="G43:G45" si="48">100*(F43/F42-1)</f>
        <v>0.54012006882520058</v>
      </c>
      <c r="H43" s="55">
        <f t="shared" si="44"/>
        <v>171.86792195563552</v>
      </c>
      <c r="I43" s="55">
        <f t="shared" si="45"/>
        <v>8.7111673542006702</v>
      </c>
      <c r="J43" s="55">
        <f t="shared" si="46"/>
        <v>91.288832645799317</v>
      </c>
      <c r="L43" s="58"/>
      <c r="M43" s="58"/>
      <c r="N43" s="67"/>
      <c r="O43" s="58"/>
      <c r="P43" s="58"/>
    </row>
    <row r="44" spans="1:16" x14ac:dyDescent="0.25">
      <c r="A44" s="144"/>
      <c r="B44" s="57" t="s">
        <v>5</v>
      </c>
      <c r="C44" s="54">
        <v>66016.011378099996</v>
      </c>
      <c r="D44" s="55">
        <f t="shared" si="47"/>
        <v>-1.9683300185960872</v>
      </c>
      <c r="E44" s="55">
        <f t="shared" si="43"/>
        <v>64.751712947591699</v>
      </c>
      <c r="F44" s="54">
        <v>626066.6954344199</v>
      </c>
      <c r="G44" s="55">
        <f t="shared" si="48"/>
        <v>-11.285129091492363</v>
      </c>
      <c r="H44" s="55">
        <f t="shared" si="44"/>
        <v>-35.770639903069146</v>
      </c>
      <c r="I44" s="55">
        <f t="shared" si="45"/>
        <v>9.5387459805412025</v>
      </c>
      <c r="J44" s="55">
        <f t="shared" si="46"/>
        <v>90.461254019458792</v>
      </c>
      <c r="L44" s="58"/>
      <c r="M44" s="58"/>
      <c r="N44" s="67"/>
      <c r="O44" s="58"/>
      <c r="P44" s="58"/>
    </row>
    <row r="45" spans="1:16" x14ac:dyDescent="0.25">
      <c r="A45" s="144"/>
      <c r="B45" s="57" t="s">
        <v>6</v>
      </c>
      <c r="C45" s="54">
        <v>56638.278114000001</v>
      </c>
      <c r="D45" s="55">
        <f t="shared" si="47"/>
        <v>-14.205240620173164</v>
      </c>
      <c r="E45" s="55"/>
      <c r="F45" s="54">
        <v>543248.66688380996</v>
      </c>
      <c r="G45" s="55">
        <f t="shared" si="48"/>
        <v>-13.22830764750128</v>
      </c>
      <c r="H45" s="55"/>
      <c r="I45" s="55">
        <f t="shared" si="45"/>
        <v>9.4414920321706237</v>
      </c>
      <c r="J45" s="55">
        <f t="shared" si="46"/>
        <v>90.558507967829385</v>
      </c>
      <c r="L45" s="58"/>
      <c r="M45" s="58"/>
      <c r="N45" s="67"/>
      <c r="O45" s="58"/>
      <c r="P45" s="58"/>
    </row>
    <row r="46" spans="1:16" x14ac:dyDescent="0.25">
      <c r="A46" s="144">
        <v>2023</v>
      </c>
      <c r="B46" s="57" t="s">
        <v>3</v>
      </c>
      <c r="C46" s="54">
        <v>75246.460430309991</v>
      </c>
      <c r="D46" s="55">
        <f t="shared" ref="D46" si="49">100*(C46/C45-1)</f>
        <v>32.854428022786884</v>
      </c>
      <c r="E46" s="55">
        <f t="shared" ref="E46" si="50">100*(C46/C42-1)</f>
        <v>22.989812993583492</v>
      </c>
      <c r="F46" s="54">
        <v>393743.95804178005</v>
      </c>
      <c r="G46" s="55">
        <f t="shared" ref="G46" si="51">100*(F46/F45-1)</f>
        <v>-27.520492539746254</v>
      </c>
      <c r="H46" s="55">
        <f t="shared" ref="H46" si="52">100*(F46/F42-1)</f>
        <v>-43.904357625518209</v>
      </c>
      <c r="I46" s="55">
        <f t="shared" ref="I46" si="53">100*(C46/SUM(C46,F46))</f>
        <v>16.044349194905347</v>
      </c>
      <c r="J46" s="55">
        <f t="shared" ref="J46" si="54">100*(F46/SUM(C46,F46))</f>
        <v>83.955650805094649</v>
      </c>
      <c r="L46" s="58"/>
      <c r="M46" s="58"/>
      <c r="N46" s="67"/>
      <c r="O46" s="58"/>
      <c r="P46" s="58"/>
    </row>
    <row r="47" spans="1:16" x14ac:dyDescent="0.25">
      <c r="A47" s="144"/>
      <c r="B47" s="57" t="s">
        <v>4</v>
      </c>
      <c r="C47" s="54">
        <v>102477.08386341001</v>
      </c>
      <c r="D47" s="55">
        <f>100*(C47/C46-1)</f>
        <v>36.188577213302729</v>
      </c>
      <c r="E47" s="55">
        <f>100*(C47/C43-1)</f>
        <v>52.17519895918916</v>
      </c>
      <c r="F47" s="54">
        <v>430424.65890832001</v>
      </c>
      <c r="G47" s="55">
        <f t="shared" ref="G47" si="55">100*(F47/F46-1)</f>
        <v>9.3158765023253487</v>
      </c>
      <c r="H47" s="55">
        <f t="shared" ref="H47" si="56">100*(F47/F43-1)</f>
        <v>-39.007986961526683</v>
      </c>
      <c r="I47" s="55">
        <f t="shared" ref="I47" si="57">100*(C47/SUM(C47,F47))</f>
        <v>19.230014773531405</v>
      </c>
      <c r="J47" s="55">
        <f t="shared" ref="J47" si="58">100*(F47/SUM(C47,F47))</f>
        <v>80.769985226468592</v>
      </c>
      <c r="L47" s="58"/>
      <c r="M47" s="58"/>
      <c r="N47" s="67"/>
      <c r="O47" s="58"/>
      <c r="P47" s="58"/>
    </row>
    <row r="49" spans="1:8" x14ac:dyDescent="0.25">
      <c r="A49" s="17" t="s">
        <v>61</v>
      </c>
    </row>
    <row r="50" spans="1:8" x14ac:dyDescent="0.25">
      <c r="A50" s="143" t="s">
        <v>146</v>
      </c>
      <c r="B50" s="143"/>
      <c r="C50" s="143"/>
      <c r="D50" s="143"/>
      <c r="E50" s="143"/>
      <c r="F50" s="143"/>
      <c r="G50" s="143"/>
      <c r="H50" s="143"/>
    </row>
    <row r="51" spans="1:8" x14ac:dyDescent="0.25">
      <c r="A51" s="143"/>
      <c r="B51" s="143"/>
      <c r="C51" s="143"/>
      <c r="D51" s="143"/>
      <c r="E51" s="143"/>
      <c r="F51" s="143"/>
      <c r="G51" s="143"/>
      <c r="H51" s="143"/>
    </row>
    <row r="52" spans="1:8" x14ac:dyDescent="0.25">
      <c r="A52" s="17" t="s">
        <v>156</v>
      </c>
      <c r="E52" s="67"/>
      <c r="F52" s="58"/>
    </row>
  </sheetData>
  <autoFilter ref="B1:B13" xr:uid="{00000000-0009-0000-0000-00000B000000}"/>
  <mergeCells count="28">
    <mergeCell ref="A50:H51"/>
    <mergeCell ref="A8:J8"/>
    <mergeCell ref="H10:J10"/>
    <mergeCell ref="A11:A13"/>
    <mergeCell ref="B11:B13"/>
    <mergeCell ref="C11:E11"/>
    <mergeCell ref="F11:H11"/>
    <mergeCell ref="A9:J9"/>
    <mergeCell ref="I11:I13"/>
    <mergeCell ref="J11:J13"/>
    <mergeCell ref="C12:C13"/>
    <mergeCell ref="D12:E12"/>
    <mergeCell ref="F12:F13"/>
    <mergeCell ref="G12:H12"/>
    <mergeCell ref="A30:A33"/>
    <mergeCell ref="A14:A17"/>
    <mergeCell ref="A2:H2"/>
    <mergeCell ref="A3:H3"/>
    <mergeCell ref="A4:H4"/>
    <mergeCell ref="A5:H5"/>
    <mergeCell ref="A7:J7"/>
    <mergeCell ref="A46:A47"/>
    <mergeCell ref="A42:A45"/>
    <mergeCell ref="A34:A37"/>
    <mergeCell ref="A18:A21"/>
    <mergeCell ref="A22:A25"/>
    <mergeCell ref="A26:A29"/>
    <mergeCell ref="A38:A4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AB79"/>
  <sheetViews>
    <sheetView showGridLines="0" zoomScale="112" zoomScaleNormal="112" workbookViewId="0">
      <pane xSplit="2" ySplit="12" topLeftCell="C38" activePane="bottomRight" state="frozen"/>
      <selection pane="topRight" activeCell="C1" sqref="C1"/>
      <selection pane="bottomLeft" activeCell="A13" sqref="A13"/>
      <selection pane="bottomRight" activeCell="C47" sqref="C47"/>
    </sheetView>
  </sheetViews>
  <sheetFormatPr baseColWidth="10" defaultColWidth="11.42578125" defaultRowHeight="15" x14ac:dyDescent="0.25"/>
  <cols>
    <col min="1" max="2" width="11.7109375" style="17" customWidth="1"/>
    <col min="3" max="8" width="14.5703125" style="17" customWidth="1"/>
    <col min="9" max="9" width="12.28515625" style="17" customWidth="1"/>
    <col min="10" max="10" width="11.5703125" style="17" bestFit="1" customWidth="1"/>
    <col min="11" max="11" width="12.7109375" style="17" customWidth="1"/>
    <col min="12" max="12" width="12.42578125" style="17" customWidth="1"/>
    <col min="13" max="13" width="12.28515625" style="17" customWidth="1"/>
    <col min="14" max="14" width="13.7109375" style="17" customWidth="1"/>
    <col min="15" max="15" width="11.5703125" style="17" bestFit="1" customWidth="1"/>
    <col min="16" max="17" width="12.28515625" style="17" customWidth="1"/>
    <col min="18" max="18" width="12.140625" style="17" customWidth="1"/>
    <col min="19" max="19" width="12" style="17" customWidth="1"/>
    <col min="20" max="20" width="12.140625" style="17" customWidth="1"/>
    <col min="21" max="21" width="13" style="17" customWidth="1"/>
    <col min="22" max="22" width="11.85546875" style="17" customWidth="1"/>
    <col min="23" max="23" width="12" style="17" customWidth="1"/>
    <col min="24" max="24" width="12.42578125" style="17" customWidth="1"/>
    <col min="25" max="25" width="11.5703125" style="17" bestFit="1" customWidth="1"/>
    <col min="26" max="26" width="14.28515625" style="17" bestFit="1" customWidth="1"/>
    <col min="27" max="28" width="11.5703125" style="17" bestFit="1" customWidth="1"/>
    <col min="29" max="16384" width="11.42578125" style="17"/>
  </cols>
  <sheetData>
    <row r="1" spans="1:28" s="12" customFormat="1" ht="12.75" x14ac:dyDescent="0.2">
      <c r="A1" s="9"/>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s="12" customFormat="1" ht="14.25" x14ac:dyDescent="0.2">
      <c r="A2" s="130" t="s">
        <v>12</v>
      </c>
      <c r="B2" s="131"/>
      <c r="C2" s="131"/>
      <c r="D2" s="131"/>
      <c r="E2" s="131"/>
      <c r="F2" s="131"/>
      <c r="G2" s="131"/>
      <c r="H2" s="131"/>
      <c r="I2" s="131"/>
      <c r="J2" s="131"/>
      <c r="K2" s="131"/>
      <c r="L2" s="8"/>
      <c r="M2" s="8"/>
      <c r="N2" s="8"/>
      <c r="O2" s="8"/>
      <c r="P2" s="8"/>
      <c r="Q2" s="8"/>
      <c r="R2" s="8"/>
      <c r="S2" s="8"/>
      <c r="T2" s="8"/>
      <c r="U2" s="8"/>
      <c r="V2" s="8"/>
      <c r="W2" s="8"/>
      <c r="X2" s="8"/>
      <c r="Y2" s="8"/>
      <c r="Z2" s="8"/>
      <c r="AA2" s="8"/>
      <c r="AB2" s="8"/>
    </row>
    <row r="3" spans="1:28" s="12" customFormat="1" ht="14.25" x14ac:dyDescent="0.2">
      <c r="A3" s="130" t="s">
        <v>13</v>
      </c>
      <c r="B3" s="131"/>
      <c r="C3" s="131"/>
      <c r="D3" s="131"/>
      <c r="E3" s="131"/>
      <c r="F3" s="131"/>
      <c r="G3" s="131"/>
      <c r="H3" s="131"/>
      <c r="I3" s="131"/>
      <c r="J3" s="131"/>
      <c r="K3" s="131"/>
      <c r="L3" s="8"/>
      <c r="M3" s="8"/>
      <c r="N3" s="8"/>
      <c r="O3" s="8"/>
      <c r="P3" s="8"/>
      <c r="Q3" s="8"/>
      <c r="R3" s="8"/>
      <c r="S3" s="8"/>
      <c r="T3" s="8"/>
      <c r="U3" s="8"/>
      <c r="V3" s="8"/>
      <c r="W3" s="8"/>
      <c r="X3" s="8"/>
      <c r="Y3" s="8"/>
      <c r="Z3" s="8"/>
      <c r="AA3" s="8"/>
      <c r="AB3" s="8"/>
    </row>
    <row r="4" spans="1:28" s="12" customFormat="1" ht="14.25" x14ac:dyDescent="0.2">
      <c r="A4" s="130" t="s">
        <v>14</v>
      </c>
      <c r="B4" s="131"/>
      <c r="C4" s="131"/>
      <c r="D4" s="131"/>
      <c r="E4" s="131"/>
      <c r="F4" s="131"/>
      <c r="G4" s="131"/>
      <c r="H4" s="131"/>
      <c r="I4" s="131"/>
      <c r="J4" s="131"/>
      <c r="K4" s="131"/>
      <c r="L4" s="8"/>
      <c r="M4" s="8"/>
      <c r="N4" s="8"/>
      <c r="O4" s="8"/>
      <c r="P4" s="8"/>
      <c r="Q4" s="8"/>
      <c r="R4" s="8"/>
      <c r="S4" s="8"/>
      <c r="T4" s="8"/>
      <c r="U4" s="8"/>
      <c r="V4" s="8"/>
      <c r="W4" s="8"/>
      <c r="X4" s="8"/>
      <c r="Y4" s="8"/>
      <c r="Z4" s="8"/>
      <c r="AA4" s="8"/>
      <c r="AB4" s="8"/>
    </row>
    <row r="5" spans="1:28" s="12" customFormat="1" ht="14.25" x14ac:dyDescent="0.2">
      <c r="A5" s="130" t="s">
        <v>15</v>
      </c>
      <c r="B5" s="131"/>
      <c r="C5" s="131"/>
      <c r="D5" s="131"/>
      <c r="E5" s="131"/>
      <c r="F5" s="131"/>
      <c r="G5" s="131"/>
      <c r="H5" s="131"/>
      <c r="I5" s="131"/>
      <c r="J5" s="131"/>
      <c r="K5" s="131"/>
      <c r="L5" s="8"/>
      <c r="M5" s="8"/>
      <c r="N5" s="8"/>
      <c r="O5" s="8"/>
      <c r="P5" s="8"/>
      <c r="Q5" s="8"/>
      <c r="R5" s="8"/>
      <c r="S5" s="8"/>
      <c r="T5" s="8"/>
      <c r="U5" s="8"/>
      <c r="V5" s="8"/>
      <c r="W5" s="8"/>
      <c r="X5" s="8"/>
      <c r="Y5" s="8"/>
      <c r="Z5" s="8"/>
      <c r="AA5" s="8"/>
      <c r="AB5" s="8"/>
    </row>
    <row r="6" spans="1:28" s="12" customFormat="1" ht="14.25" x14ac:dyDescent="0.2">
      <c r="A6" s="14"/>
      <c r="B6" s="15"/>
      <c r="C6" s="15"/>
      <c r="D6" s="15"/>
      <c r="E6" s="15"/>
      <c r="F6" s="15"/>
      <c r="G6" s="15"/>
      <c r="H6" s="15"/>
      <c r="I6" s="8"/>
      <c r="J6" s="8"/>
      <c r="K6" s="8"/>
      <c r="L6" s="8"/>
      <c r="M6" s="8"/>
      <c r="N6" s="8"/>
      <c r="O6" s="8"/>
      <c r="P6" s="8"/>
      <c r="Q6" s="8"/>
      <c r="R6" s="8"/>
      <c r="S6" s="8"/>
      <c r="T6" s="8"/>
      <c r="U6" s="8"/>
      <c r="V6" s="8"/>
      <c r="W6" s="8"/>
      <c r="X6" s="8"/>
      <c r="Y6" s="8"/>
      <c r="Z6" s="8"/>
      <c r="AA6" s="8"/>
      <c r="AB6" s="8"/>
    </row>
    <row r="7" spans="1:28" s="12" customFormat="1" ht="14.25" x14ac:dyDescent="0.2">
      <c r="A7" s="132" t="s">
        <v>44</v>
      </c>
      <c r="B7" s="156"/>
      <c r="C7" s="156"/>
      <c r="D7" s="156"/>
      <c r="E7" s="156"/>
      <c r="F7" s="156"/>
      <c r="G7" s="156"/>
      <c r="H7" s="156"/>
      <c r="I7" s="156"/>
      <c r="J7" s="156"/>
      <c r="K7" s="156"/>
      <c r="L7" s="8"/>
      <c r="M7" s="8"/>
      <c r="N7" s="8"/>
      <c r="O7" s="8"/>
      <c r="P7" s="8"/>
      <c r="Q7" s="8"/>
      <c r="R7" s="8"/>
      <c r="S7" s="8"/>
      <c r="T7" s="8"/>
      <c r="U7" s="8"/>
      <c r="V7" s="8"/>
      <c r="W7" s="8"/>
      <c r="X7" s="8"/>
      <c r="Y7" s="8"/>
      <c r="Z7" s="8"/>
      <c r="AA7" s="8"/>
      <c r="AB7" s="8"/>
    </row>
    <row r="8" spans="1:28" x14ac:dyDescent="0.25">
      <c r="A8" s="132" t="s">
        <v>82</v>
      </c>
      <c r="B8" s="156"/>
      <c r="C8" s="156"/>
      <c r="D8" s="156"/>
      <c r="E8" s="156"/>
      <c r="F8" s="156"/>
      <c r="G8" s="156"/>
      <c r="H8" s="156"/>
      <c r="I8" s="156"/>
      <c r="J8" s="156"/>
      <c r="K8" s="156"/>
      <c r="L8" s="1"/>
      <c r="M8" s="1"/>
      <c r="N8" s="1"/>
      <c r="O8" s="1"/>
      <c r="P8" s="1"/>
      <c r="Q8" s="1"/>
      <c r="R8" s="1"/>
      <c r="S8" s="1"/>
      <c r="T8" s="1"/>
      <c r="U8" s="1"/>
      <c r="V8" s="1"/>
      <c r="W8" s="1"/>
      <c r="X8" s="1"/>
      <c r="Y8" s="1"/>
      <c r="Z8" s="1"/>
      <c r="AA8" s="1"/>
      <c r="AB8" s="1"/>
    </row>
    <row r="9" spans="1:28" x14ac:dyDescent="0.25">
      <c r="A9" s="130" t="s">
        <v>159</v>
      </c>
      <c r="B9" s="131"/>
      <c r="C9" s="131"/>
      <c r="D9" s="131"/>
      <c r="E9" s="131"/>
      <c r="F9" s="131"/>
      <c r="G9" s="131"/>
      <c r="H9" s="131"/>
      <c r="I9" s="131"/>
      <c r="J9" s="131"/>
      <c r="K9" s="131"/>
      <c r="L9" s="1"/>
      <c r="M9" s="1"/>
      <c r="N9" s="1"/>
      <c r="O9" s="1"/>
      <c r="P9" s="1"/>
      <c r="Q9" s="1"/>
      <c r="R9" s="1"/>
      <c r="S9" s="1"/>
      <c r="T9" s="1"/>
      <c r="U9" s="1"/>
      <c r="V9" s="1"/>
      <c r="W9" s="1"/>
      <c r="X9" s="1"/>
      <c r="Y9" s="1"/>
      <c r="Z9" s="1"/>
      <c r="AA9" s="1"/>
      <c r="AB9" s="1"/>
    </row>
    <row r="10" spans="1:28" x14ac:dyDescent="0.25">
      <c r="A10" s="18"/>
      <c r="B10" s="19"/>
      <c r="C10" s="19"/>
      <c r="D10" s="19"/>
      <c r="E10" s="19"/>
      <c r="F10" s="19"/>
      <c r="H10" s="22"/>
      <c r="I10" s="20"/>
      <c r="J10" s="22" t="s">
        <v>145</v>
      </c>
      <c r="K10" s="20"/>
      <c r="M10" s="20"/>
      <c r="N10" s="20"/>
      <c r="O10" s="20"/>
      <c r="P10" s="20"/>
      <c r="Q10" s="20"/>
      <c r="R10" s="20"/>
      <c r="S10" s="20"/>
      <c r="T10" s="20"/>
      <c r="U10" s="20"/>
      <c r="V10" s="20"/>
      <c r="W10" s="20"/>
      <c r="X10" s="20"/>
      <c r="Y10" s="20"/>
      <c r="Z10" s="20"/>
      <c r="AA10" s="20"/>
      <c r="AB10" s="20"/>
    </row>
    <row r="11" spans="1:28" ht="15" customHeight="1" x14ac:dyDescent="0.25">
      <c r="A11" s="135" t="s">
        <v>1</v>
      </c>
      <c r="B11" s="135" t="s">
        <v>2</v>
      </c>
      <c r="C11" s="166" t="s">
        <v>43</v>
      </c>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row>
    <row r="12" spans="1:28" s="21" customFormat="1" ht="14.25" x14ac:dyDescent="0.2">
      <c r="A12" s="136"/>
      <c r="B12" s="136"/>
      <c r="C12" s="53" t="s">
        <v>59</v>
      </c>
      <c r="D12" s="53" t="s">
        <v>23</v>
      </c>
      <c r="E12" s="53" t="s">
        <v>24</v>
      </c>
      <c r="F12" s="53" t="s">
        <v>80</v>
      </c>
      <c r="G12" s="53" t="s">
        <v>150</v>
      </c>
      <c r="H12" s="53" t="s">
        <v>25</v>
      </c>
      <c r="I12" s="53" t="s">
        <v>26</v>
      </c>
      <c r="J12" s="53" t="s">
        <v>27</v>
      </c>
      <c r="K12" s="53" t="s">
        <v>28</v>
      </c>
      <c r="L12" s="53" t="s">
        <v>29</v>
      </c>
      <c r="M12" s="53" t="s">
        <v>30</v>
      </c>
      <c r="N12" s="53" t="s">
        <v>31</v>
      </c>
      <c r="O12" s="53" t="s">
        <v>32</v>
      </c>
      <c r="P12" s="53" t="s">
        <v>33</v>
      </c>
      <c r="Q12" s="53" t="s">
        <v>34</v>
      </c>
      <c r="R12" s="53" t="s">
        <v>35</v>
      </c>
      <c r="S12" s="53" t="s">
        <v>36</v>
      </c>
      <c r="T12" s="53" t="s">
        <v>81</v>
      </c>
      <c r="U12" s="53" t="s">
        <v>37</v>
      </c>
      <c r="V12" s="53" t="s">
        <v>38</v>
      </c>
      <c r="W12" s="53" t="s">
        <v>39</v>
      </c>
      <c r="X12" s="53" t="s">
        <v>40</v>
      </c>
      <c r="Y12" s="53" t="s">
        <v>41</v>
      </c>
      <c r="Z12" s="53" t="s">
        <v>151</v>
      </c>
      <c r="AA12" s="53" t="s">
        <v>42</v>
      </c>
      <c r="AB12" s="53" t="s">
        <v>152</v>
      </c>
    </row>
    <row r="13" spans="1:28" x14ac:dyDescent="0.25">
      <c r="A13" s="144">
        <v>2015</v>
      </c>
      <c r="B13" s="57" t="s">
        <v>3</v>
      </c>
      <c r="C13" s="54">
        <v>1821526.470824501</v>
      </c>
      <c r="D13" s="54">
        <v>207241.46851341231</v>
      </c>
      <c r="E13" s="54">
        <v>59063.847627548181</v>
      </c>
      <c r="F13" s="54">
        <v>787278.36827592819</v>
      </c>
      <c r="G13" s="54">
        <v>41368.119825951137</v>
      </c>
      <c r="H13" s="54">
        <v>26301.687763982089</v>
      </c>
      <c r="I13" s="54">
        <v>35371.812275864271</v>
      </c>
      <c r="J13" s="54">
        <v>4549.2491034570703</v>
      </c>
      <c r="K13" s="54">
        <v>12688.86192441944</v>
      </c>
      <c r="L13" s="54">
        <v>24681.477024593172</v>
      </c>
      <c r="M13" s="54">
        <v>14012.967692577424</v>
      </c>
      <c r="N13" s="54">
        <v>133658.29186656256</v>
      </c>
      <c r="O13" s="54">
        <v>23898.654053967904</v>
      </c>
      <c r="P13" s="54">
        <v>7847.8730335825067</v>
      </c>
      <c r="Q13" s="54">
        <v>17955.456240735726</v>
      </c>
      <c r="R13" s="54">
        <v>34596.992142299299</v>
      </c>
      <c r="S13" s="54">
        <v>17574.230184408923</v>
      </c>
      <c r="T13" s="54">
        <v>28522.838813535014</v>
      </c>
      <c r="U13" s="54">
        <v>17104.245389777021</v>
      </c>
      <c r="V13" s="54">
        <v>32975.326341626693</v>
      </c>
      <c r="W13" s="54">
        <v>94524.418641717552</v>
      </c>
      <c r="X13" s="54">
        <v>9770.736519978962</v>
      </c>
      <c r="Y13" s="54">
        <v>39272.831577437406</v>
      </c>
      <c r="Z13" s="54">
        <v>134033.69767775459</v>
      </c>
      <c r="AA13" s="54">
        <v>8015.2050812068674</v>
      </c>
      <c r="AB13" s="54">
        <v>9217.813232176728</v>
      </c>
    </row>
    <row r="14" spans="1:28" x14ac:dyDescent="0.25">
      <c r="A14" s="144"/>
      <c r="B14" s="57" t="s">
        <v>4</v>
      </c>
      <c r="C14" s="54">
        <v>1813495.4121048334</v>
      </c>
      <c r="D14" s="54">
        <v>234874.93416504309</v>
      </c>
      <c r="E14" s="54">
        <v>75559.320470115024</v>
      </c>
      <c r="F14" s="54">
        <v>759695.63572371332</v>
      </c>
      <c r="G14" s="54">
        <v>35018.408585255485</v>
      </c>
      <c r="H14" s="54">
        <v>27724.400980453778</v>
      </c>
      <c r="I14" s="54">
        <v>28948.675413236131</v>
      </c>
      <c r="J14" s="54">
        <v>5470.1470994909187</v>
      </c>
      <c r="K14" s="54">
        <v>12462.927251586954</v>
      </c>
      <c r="L14" s="54">
        <v>23211.009647413743</v>
      </c>
      <c r="M14" s="54">
        <v>16931.134466721138</v>
      </c>
      <c r="N14" s="54">
        <v>120267.9293256238</v>
      </c>
      <c r="O14" s="54">
        <v>24272.477814090886</v>
      </c>
      <c r="P14" s="54">
        <v>8284.4721576268003</v>
      </c>
      <c r="Q14" s="54">
        <v>17012.17899566338</v>
      </c>
      <c r="R14" s="54">
        <v>43880.233360568163</v>
      </c>
      <c r="S14" s="54">
        <v>21378.542643454217</v>
      </c>
      <c r="T14" s="54">
        <v>29045.498523034385</v>
      </c>
      <c r="U14" s="54">
        <v>13340.072905537052</v>
      </c>
      <c r="V14" s="54">
        <v>41200.743447929111</v>
      </c>
      <c r="W14" s="54">
        <v>87667.946860662443</v>
      </c>
      <c r="X14" s="54">
        <v>7653.3289233863379</v>
      </c>
      <c r="Y14" s="54">
        <v>32404.90182892339</v>
      </c>
      <c r="Z14" s="54">
        <v>131235.4774369933</v>
      </c>
      <c r="AA14" s="54">
        <v>7854.1472251901214</v>
      </c>
      <c r="AB14" s="54">
        <v>8100.8668531204839</v>
      </c>
    </row>
    <row r="15" spans="1:28" x14ac:dyDescent="0.25">
      <c r="A15" s="144"/>
      <c r="B15" s="57" t="s">
        <v>5</v>
      </c>
      <c r="C15" s="54">
        <v>1942638.5929057214</v>
      </c>
      <c r="D15" s="54">
        <v>269247.17604667123</v>
      </c>
      <c r="E15" s="54">
        <v>81635.622449616261</v>
      </c>
      <c r="F15" s="54">
        <v>827815.4296499656</v>
      </c>
      <c r="G15" s="54">
        <v>45329.152336681844</v>
      </c>
      <c r="H15" s="54">
        <v>28784.008173706869</v>
      </c>
      <c r="I15" s="54">
        <v>28903.627066824731</v>
      </c>
      <c r="J15" s="54">
        <v>4737.050570911586</v>
      </c>
      <c r="K15" s="54">
        <v>11872.887159168902</v>
      </c>
      <c r="L15" s="54">
        <v>26641.548355899416</v>
      </c>
      <c r="M15" s="54">
        <v>18823.599269981903</v>
      </c>
      <c r="N15" s="54">
        <v>99532.175297934722</v>
      </c>
      <c r="O15" s="54">
        <v>24387.301834404439</v>
      </c>
      <c r="P15" s="54">
        <v>7757.4276221376422</v>
      </c>
      <c r="Q15" s="54">
        <v>18027.564016971359</v>
      </c>
      <c r="R15" s="54">
        <v>44512.468584264054</v>
      </c>
      <c r="S15" s="54">
        <v>20406.413552130776</v>
      </c>
      <c r="T15" s="54">
        <v>32269.332470206526</v>
      </c>
      <c r="U15" s="54">
        <v>19109.118175578711</v>
      </c>
      <c r="V15" s="54">
        <v>38634.766425407121</v>
      </c>
      <c r="W15" s="54">
        <v>86717.28935546265</v>
      </c>
      <c r="X15" s="54">
        <v>8690.8821987895426</v>
      </c>
      <c r="Y15" s="54">
        <v>35442.793223934605</v>
      </c>
      <c r="Z15" s="54">
        <v>145718.59636862794</v>
      </c>
      <c r="AA15" s="54">
        <v>8486.5332563798584</v>
      </c>
      <c r="AB15" s="54">
        <v>9155.8294440631435</v>
      </c>
    </row>
    <row r="16" spans="1:28" x14ac:dyDescent="0.25">
      <c r="A16" s="144"/>
      <c r="B16" s="57" t="s">
        <v>6</v>
      </c>
      <c r="C16" s="54">
        <v>1963285.5459052089</v>
      </c>
      <c r="D16" s="54">
        <v>267163.00047874229</v>
      </c>
      <c r="E16" s="54">
        <v>81711.366114311299</v>
      </c>
      <c r="F16" s="54">
        <v>823649.7245224159</v>
      </c>
      <c r="G16" s="54">
        <v>39905.796797059593</v>
      </c>
      <c r="H16" s="54">
        <v>30784.069000664062</v>
      </c>
      <c r="I16" s="54">
        <v>30318.81858755579</v>
      </c>
      <c r="J16" s="54">
        <v>4871.7357651382945</v>
      </c>
      <c r="K16" s="54">
        <v>15620.430157676092</v>
      </c>
      <c r="L16" s="54">
        <v>26687.750590706222</v>
      </c>
      <c r="M16" s="54">
        <v>18961.069108767162</v>
      </c>
      <c r="N16" s="54">
        <v>103219.32877241209</v>
      </c>
      <c r="O16" s="54">
        <v>24181.037758868315</v>
      </c>
      <c r="P16" s="54">
        <v>6818.0333266412363</v>
      </c>
      <c r="Q16" s="54">
        <v>18665.705588930243</v>
      </c>
      <c r="R16" s="54">
        <v>32126.245949994594</v>
      </c>
      <c r="S16" s="54">
        <v>19235.284882553704</v>
      </c>
      <c r="T16" s="54">
        <v>31285.270582057972</v>
      </c>
      <c r="U16" s="54">
        <v>22353.16757524748</v>
      </c>
      <c r="V16" s="54">
        <v>42570.412799406979</v>
      </c>
      <c r="W16" s="54">
        <v>97293.025404228378</v>
      </c>
      <c r="X16" s="54">
        <v>5782.4986950411567</v>
      </c>
      <c r="Y16" s="54">
        <v>44721.138572730219</v>
      </c>
      <c r="Z16" s="54">
        <v>156668.14214013249</v>
      </c>
      <c r="AA16" s="54">
        <v>11333.782033264868</v>
      </c>
      <c r="AB16" s="54">
        <v>7358.7107006625174</v>
      </c>
    </row>
    <row r="17" spans="1:28" x14ac:dyDescent="0.25">
      <c r="A17" s="144">
        <v>2016</v>
      </c>
      <c r="B17" s="57" t="s">
        <v>3</v>
      </c>
      <c r="C17" s="54">
        <v>1714707.4136552268</v>
      </c>
      <c r="D17" s="54">
        <v>225559.37785114953</v>
      </c>
      <c r="E17" s="54">
        <v>65131.2408142247</v>
      </c>
      <c r="F17" s="54">
        <v>729375.73746705847</v>
      </c>
      <c r="G17" s="54">
        <v>38475.486687062672</v>
      </c>
      <c r="H17" s="54">
        <v>28116.542271226488</v>
      </c>
      <c r="I17" s="54">
        <v>24737.30306242995</v>
      </c>
      <c r="J17" s="54">
        <v>4595.9865507527338</v>
      </c>
      <c r="K17" s="54">
        <v>10003.598885287614</v>
      </c>
      <c r="L17" s="54">
        <v>23246.096234816589</v>
      </c>
      <c r="M17" s="54">
        <v>14749.604852633811</v>
      </c>
      <c r="N17" s="54">
        <v>111751.33002150668</v>
      </c>
      <c r="O17" s="54">
        <v>19810.167661224365</v>
      </c>
      <c r="P17" s="54">
        <v>5823.7952321812618</v>
      </c>
      <c r="Q17" s="54">
        <v>16601.68788053191</v>
      </c>
      <c r="R17" s="54">
        <v>25855.189682852211</v>
      </c>
      <c r="S17" s="54">
        <v>16810.470663072123</v>
      </c>
      <c r="T17" s="54">
        <v>26585.23808802593</v>
      </c>
      <c r="U17" s="54">
        <v>17673.946475630812</v>
      </c>
      <c r="V17" s="54">
        <v>39686.703359282707</v>
      </c>
      <c r="W17" s="54">
        <v>84006.725290037255</v>
      </c>
      <c r="X17" s="54">
        <v>5767.105867385575</v>
      </c>
      <c r="Y17" s="54">
        <v>36698.75903431981</v>
      </c>
      <c r="Z17" s="54">
        <v>132827.32971859569</v>
      </c>
      <c r="AA17" s="54">
        <v>6078.2060400448308</v>
      </c>
      <c r="AB17" s="54">
        <v>4739.7839638930118</v>
      </c>
    </row>
    <row r="18" spans="1:28" x14ac:dyDescent="0.25">
      <c r="A18" s="144"/>
      <c r="B18" s="57" t="s">
        <v>4</v>
      </c>
      <c r="C18" s="54">
        <v>1947893.9690135792</v>
      </c>
      <c r="D18" s="54">
        <v>274504.01818508108</v>
      </c>
      <c r="E18" s="54">
        <v>86241.914637793874</v>
      </c>
      <c r="F18" s="54">
        <v>815581.95971167088</v>
      </c>
      <c r="G18" s="54">
        <v>37429.883830830899</v>
      </c>
      <c r="H18" s="54">
        <v>29038.332146916317</v>
      </c>
      <c r="I18" s="54">
        <v>27825.983998325064</v>
      </c>
      <c r="J18" s="54">
        <v>4663.035024226836</v>
      </c>
      <c r="K18" s="54">
        <v>15712.741939343186</v>
      </c>
      <c r="L18" s="54">
        <v>24969.183884668306</v>
      </c>
      <c r="M18" s="54">
        <v>17900.566160196209</v>
      </c>
      <c r="N18" s="54">
        <v>134606.14117365557</v>
      </c>
      <c r="O18" s="54">
        <v>18639.852784590541</v>
      </c>
      <c r="P18" s="54">
        <v>7189.4429622539938</v>
      </c>
      <c r="Q18" s="54">
        <v>17526.485762995755</v>
      </c>
      <c r="R18" s="54">
        <v>32834.429024346478</v>
      </c>
      <c r="S18" s="54">
        <v>17429.55252138542</v>
      </c>
      <c r="T18" s="54">
        <v>29849.29475982533</v>
      </c>
      <c r="U18" s="54">
        <v>21627.03493449782</v>
      </c>
      <c r="V18" s="54">
        <v>36485.126039361137</v>
      </c>
      <c r="W18" s="54">
        <v>91034.649069809195</v>
      </c>
      <c r="X18" s="54">
        <v>8160.1406352814511</v>
      </c>
      <c r="Y18" s="54">
        <v>35188.131961476349</v>
      </c>
      <c r="Z18" s="54">
        <v>146236.76490997191</v>
      </c>
      <c r="AA18" s="54">
        <v>10466.059580068195</v>
      </c>
      <c r="AB18" s="54">
        <v>6753.2433750074788</v>
      </c>
    </row>
    <row r="19" spans="1:28" x14ac:dyDescent="0.25">
      <c r="A19" s="144"/>
      <c r="B19" s="57" t="s">
        <v>5</v>
      </c>
      <c r="C19" s="54">
        <v>1883769.9138553317</v>
      </c>
      <c r="D19" s="54">
        <v>241275.02090976882</v>
      </c>
      <c r="E19" s="54">
        <v>86057.516868008941</v>
      </c>
      <c r="F19" s="54">
        <v>768974.777360179</v>
      </c>
      <c r="G19" s="54">
        <v>43010.71788217748</v>
      </c>
      <c r="H19" s="54">
        <v>28630.696137211035</v>
      </c>
      <c r="I19" s="54">
        <v>30481.724832214764</v>
      </c>
      <c r="J19" s="54">
        <v>6515.7026994780017</v>
      </c>
      <c r="K19" s="54">
        <v>12893.888739746457</v>
      </c>
      <c r="L19" s="54">
        <v>29568.124056674122</v>
      </c>
      <c r="M19" s="54">
        <v>17244.725219985085</v>
      </c>
      <c r="N19" s="54">
        <v>130966.2369574944</v>
      </c>
      <c r="O19" s="54">
        <v>19684.624757643549</v>
      </c>
      <c r="P19" s="54">
        <v>7256.3864876957496</v>
      </c>
      <c r="Q19" s="54">
        <v>26823.237076808353</v>
      </c>
      <c r="R19" s="54">
        <v>34138.851036539898</v>
      </c>
      <c r="S19" s="54">
        <v>20436.881730052199</v>
      </c>
      <c r="T19" s="54">
        <v>32647.27182699478</v>
      </c>
      <c r="U19" s="54">
        <v>25973.629202087992</v>
      </c>
      <c r="V19" s="54">
        <v>35328.165906040267</v>
      </c>
      <c r="W19" s="54">
        <v>81293.449634601042</v>
      </c>
      <c r="X19" s="54">
        <v>7277.4905294556302</v>
      </c>
      <c r="Y19" s="54">
        <v>31601.600596569722</v>
      </c>
      <c r="Z19" s="54">
        <v>151307.12933631617</v>
      </c>
      <c r="AA19" s="54">
        <v>8061.0631767337809</v>
      </c>
      <c r="AB19" s="54">
        <v>6321.0008948545856</v>
      </c>
    </row>
    <row r="20" spans="1:28" x14ac:dyDescent="0.25">
      <c r="A20" s="144"/>
      <c r="B20" s="57" t="s">
        <v>6</v>
      </c>
      <c r="C20" s="54">
        <v>2113472.1886623348</v>
      </c>
      <c r="D20" s="54">
        <v>276237.90520576591</v>
      </c>
      <c r="E20" s="54">
        <v>101664.88218686981</v>
      </c>
      <c r="F20" s="54">
        <v>826004.0703263873</v>
      </c>
      <c r="G20" s="54">
        <v>50187.076406004926</v>
      </c>
      <c r="H20" s="54">
        <v>37181.597221599819</v>
      </c>
      <c r="I20" s="54">
        <v>27059.63337067742</v>
      </c>
      <c r="J20" s="54">
        <v>6570.2420793188439</v>
      </c>
      <c r="K20" s="54">
        <v>16456.288146986331</v>
      </c>
      <c r="L20" s="54">
        <v>28066.715930988124</v>
      </c>
      <c r="M20" s="54">
        <v>17988.39005153484</v>
      </c>
      <c r="N20" s="54">
        <v>137615.75224437972</v>
      </c>
      <c r="O20" s="54">
        <v>24116.79766972888</v>
      </c>
      <c r="P20" s="54">
        <v>7189.3557995369329</v>
      </c>
      <c r="Q20" s="54">
        <v>30684.994219135111</v>
      </c>
      <c r="R20" s="54">
        <v>37212.962013593249</v>
      </c>
      <c r="S20" s="54">
        <v>25504.348793785943</v>
      </c>
      <c r="T20" s="54">
        <v>50560.72653670924</v>
      </c>
      <c r="U20" s="54">
        <v>28113.08127567406</v>
      </c>
      <c r="V20" s="54">
        <v>43078.859959668385</v>
      </c>
      <c r="W20" s="54">
        <v>82735.548375532147</v>
      </c>
      <c r="X20" s="54">
        <v>11294.052490850698</v>
      </c>
      <c r="Y20" s="54">
        <v>46494.894913735152</v>
      </c>
      <c r="Z20" s="54">
        <v>183817.45453730674</v>
      </c>
      <c r="AA20" s="54">
        <v>9038.5148405407417</v>
      </c>
      <c r="AB20" s="54">
        <v>8598.0440660243476</v>
      </c>
    </row>
    <row r="21" spans="1:28" x14ac:dyDescent="0.25">
      <c r="A21" s="144">
        <v>2017</v>
      </c>
      <c r="B21" s="57" t="s">
        <v>3</v>
      </c>
      <c r="C21" s="54">
        <v>1656064.912862465</v>
      </c>
      <c r="D21" s="54">
        <v>227402.95266629846</v>
      </c>
      <c r="E21" s="54">
        <v>80800.56561560031</v>
      </c>
      <c r="F21" s="54">
        <v>640543.83311134134</v>
      </c>
      <c r="G21" s="54">
        <v>33389.190905501178</v>
      </c>
      <c r="H21" s="54">
        <v>30919.536857519321</v>
      </c>
      <c r="I21" s="54">
        <v>22718.158125365295</v>
      </c>
      <c r="J21" s="54">
        <v>4424.7691368417927</v>
      </c>
      <c r="K21" s="54">
        <v>15616.988666269139</v>
      </c>
      <c r="L21" s="54">
        <v>25348.023916432925</v>
      </c>
      <c r="M21" s="54">
        <v>12169.444684348835</v>
      </c>
      <c r="N21" s="54">
        <v>115137.06662026007</v>
      </c>
      <c r="O21" s="54">
        <v>25545.463284468082</v>
      </c>
      <c r="P21" s="54">
        <v>4590.9638910801414</v>
      </c>
      <c r="Q21" s="54">
        <v>14950.880091281837</v>
      </c>
      <c r="R21" s="54">
        <v>30848.405502705307</v>
      </c>
      <c r="S21" s="54">
        <v>18766.711648594322</v>
      </c>
      <c r="T21" s="54">
        <v>28954.450083405089</v>
      </c>
      <c r="U21" s="54">
        <v>18635.750182254502</v>
      </c>
      <c r="V21" s="54">
        <v>35253.896048055452</v>
      </c>
      <c r="W21" s="54">
        <v>74622.774211052412</v>
      </c>
      <c r="X21" s="54">
        <v>5529.6318630183341</v>
      </c>
      <c r="Y21" s="54">
        <v>32702.474180988323</v>
      </c>
      <c r="Z21" s="54">
        <v>146769.91136297039</v>
      </c>
      <c r="AA21" s="54">
        <v>4063.7941306360995</v>
      </c>
      <c r="AB21" s="54">
        <v>6359.2760761761701</v>
      </c>
    </row>
    <row r="22" spans="1:28" x14ac:dyDescent="0.25">
      <c r="A22" s="144"/>
      <c r="B22" s="57" t="s">
        <v>4</v>
      </c>
      <c r="C22" s="54">
        <v>1879406.7010160699</v>
      </c>
      <c r="D22" s="54">
        <v>242745.80298335379</v>
      </c>
      <c r="E22" s="54">
        <v>88895.395863659302</v>
      </c>
      <c r="F22" s="54">
        <v>729859.04748865031</v>
      </c>
      <c r="G22" s="54">
        <v>46918.311940621177</v>
      </c>
      <c r="H22" s="54">
        <v>34505.705065936447</v>
      </c>
      <c r="I22" s="54">
        <v>27319.839850111697</v>
      </c>
      <c r="J22" s="54">
        <v>4504.4053037400017</v>
      </c>
      <c r="K22" s="54">
        <v>17490.013057577289</v>
      </c>
      <c r="L22" s="54">
        <v>28975.029530878433</v>
      </c>
      <c r="M22" s="54">
        <v>16549.265345535779</v>
      </c>
      <c r="N22" s="54">
        <v>112878.54173092169</v>
      </c>
      <c r="O22" s="54">
        <v>26126.471773438065</v>
      </c>
      <c r="P22" s="54">
        <v>5899.0802334798591</v>
      </c>
      <c r="Q22" s="54">
        <v>21604.304100309866</v>
      </c>
      <c r="R22" s="54">
        <v>39542.32358578944</v>
      </c>
      <c r="S22" s="54">
        <v>27084.323989334873</v>
      </c>
      <c r="T22" s="54">
        <v>38996.953059018524</v>
      </c>
      <c r="U22" s="54">
        <v>23379.225308063706</v>
      </c>
      <c r="V22" s="54">
        <v>45995.326597967862</v>
      </c>
      <c r="W22" s="54">
        <v>78546.513165669821</v>
      </c>
      <c r="X22" s="54">
        <v>5856.9768393745053</v>
      </c>
      <c r="Y22" s="54">
        <v>37877.923787562155</v>
      </c>
      <c r="Z22" s="54">
        <v>160637.60582258416</v>
      </c>
      <c r="AA22" s="54">
        <v>5504.3609137421636</v>
      </c>
      <c r="AB22" s="54">
        <v>11713.953678749011</v>
      </c>
    </row>
    <row r="23" spans="1:28" x14ac:dyDescent="0.25">
      <c r="A23" s="144"/>
      <c r="B23" s="57" t="s">
        <v>5</v>
      </c>
      <c r="C23" s="54">
        <v>2065360.3720709176</v>
      </c>
      <c r="D23" s="54">
        <v>330682.86215488316</v>
      </c>
      <c r="E23" s="54">
        <v>103033.35583944236</v>
      </c>
      <c r="F23" s="54">
        <v>748290.54475537583</v>
      </c>
      <c r="G23" s="54">
        <v>48965.266832774047</v>
      </c>
      <c r="H23" s="54">
        <v>34929.547506229028</v>
      </c>
      <c r="I23" s="54">
        <v>31632.632638658855</v>
      </c>
      <c r="J23" s="54">
        <v>5959.4283697953433</v>
      </c>
      <c r="K23" s="54">
        <v>18717.798626013569</v>
      </c>
      <c r="L23" s="54">
        <v>32575.359641668951</v>
      </c>
      <c r="M23" s="54">
        <v>20974.689700862706</v>
      </c>
      <c r="N23" s="54">
        <v>145108.95810349548</v>
      </c>
      <c r="O23" s="54">
        <v>23668.10150792851</v>
      </c>
      <c r="P23" s="54">
        <v>5958.7709590540526</v>
      </c>
      <c r="Q23" s="54">
        <v>27329.879336914728</v>
      </c>
      <c r="R23" s="54">
        <v>39002.207048521603</v>
      </c>
      <c r="S23" s="54">
        <v>24949.39504270304</v>
      </c>
      <c r="T23" s="54">
        <v>46027.955640689594</v>
      </c>
      <c r="U23" s="54">
        <v>24502.355738625731</v>
      </c>
      <c r="V23" s="54">
        <v>39579.413679374367</v>
      </c>
      <c r="W23" s="54">
        <v>78830.779398844941</v>
      </c>
      <c r="X23" s="54">
        <v>12602.563910532457</v>
      </c>
      <c r="Y23" s="54">
        <v>35533.0505667334</v>
      </c>
      <c r="Z23" s="54">
        <v>165587.96010542539</v>
      </c>
      <c r="AA23" s="54">
        <v>3989.8257888900098</v>
      </c>
      <c r="AB23" s="54">
        <v>16927.669177480449</v>
      </c>
    </row>
    <row r="24" spans="1:28" x14ac:dyDescent="0.25">
      <c r="A24" s="144"/>
      <c r="B24" s="57" t="s">
        <v>6</v>
      </c>
      <c r="C24" s="54">
        <v>2357481.1375417677</v>
      </c>
      <c r="D24" s="54">
        <v>365723.99937155552</v>
      </c>
      <c r="E24" s="54">
        <v>135164.71436597931</v>
      </c>
      <c r="F24" s="54">
        <v>851257.66951384174</v>
      </c>
      <c r="G24" s="54">
        <v>48309.424845164736</v>
      </c>
      <c r="H24" s="54">
        <v>29611.107488240683</v>
      </c>
      <c r="I24" s="54">
        <v>33214.116357694045</v>
      </c>
      <c r="J24" s="54">
        <v>7122.4848399228367</v>
      </c>
      <c r="K24" s="54">
        <v>15848.409779872283</v>
      </c>
      <c r="L24" s="54">
        <v>35089.038379418278</v>
      </c>
      <c r="M24" s="54">
        <v>23272.396177065082</v>
      </c>
      <c r="N24" s="54">
        <v>216581.22904201501</v>
      </c>
      <c r="O24" s="54">
        <v>26124.9141572101</v>
      </c>
      <c r="P24" s="54">
        <v>6005.2323160133728</v>
      </c>
      <c r="Q24" s="54">
        <v>28833.207366453251</v>
      </c>
      <c r="R24" s="54">
        <v>36113.621593517499</v>
      </c>
      <c r="S24" s="54">
        <v>25294.153372784429</v>
      </c>
      <c r="T24" s="54">
        <v>42832.799155533765</v>
      </c>
      <c r="U24" s="54">
        <v>24981.557602368172</v>
      </c>
      <c r="V24" s="54">
        <v>51286.589573012272</v>
      </c>
      <c r="W24" s="54">
        <v>102749.38135481867</v>
      </c>
      <c r="X24" s="54">
        <v>8770.9543933079476</v>
      </c>
      <c r="Y24" s="54">
        <v>44540.002778516915</v>
      </c>
      <c r="Z24" s="54">
        <v>183850.68985734484</v>
      </c>
      <c r="AA24" s="54">
        <v>6164.466904701404</v>
      </c>
      <c r="AB24" s="54">
        <v>8738.9769554156774</v>
      </c>
    </row>
    <row r="25" spans="1:28" x14ac:dyDescent="0.25">
      <c r="A25" s="144">
        <v>2018</v>
      </c>
      <c r="B25" s="57" t="s">
        <v>3</v>
      </c>
      <c r="C25" s="54">
        <v>1878844.3016431259</v>
      </c>
      <c r="D25" s="54">
        <v>302800.63035282196</v>
      </c>
      <c r="E25" s="54">
        <v>78664.283636261302</v>
      </c>
      <c r="F25" s="54">
        <v>689340.39012998692</v>
      </c>
      <c r="G25" s="54">
        <v>45827.726098700121</v>
      </c>
      <c r="H25" s="54">
        <v>27884.360812559782</v>
      </c>
      <c r="I25" s="54">
        <v>27192.774210792857</v>
      </c>
      <c r="J25" s="54">
        <v>4069.8940408530743</v>
      </c>
      <c r="K25" s="54">
        <v>11094.282004389172</v>
      </c>
      <c r="L25" s="54">
        <v>21311.39845816217</v>
      </c>
      <c r="M25" s="54">
        <v>18347.914551797869</v>
      </c>
      <c r="N25" s="54">
        <v>139215.67657982101</v>
      </c>
      <c r="O25" s="54">
        <v>23360.472595802144</v>
      </c>
      <c r="P25" s="54">
        <v>5110.8057228068192</v>
      </c>
      <c r="Q25" s="54">
        <v>24781.532159135666</v>
      </c>
      <c r="R25" s="54">
        <v>29350.370294299693</v>
      </c>
      <c r="S25" s="54">
        <v>20503.584210230147</v>
      </c>
      <c r="T25" s="54">
        <v>26752.265010410214</v>
      </c>
      <c r="U25" s="54">
        <v>23861.985256879179</v>
      </c>
      <c r="V25" s="54">
        <v>48152.279022002127</v>
      </c>
      <c r="W25" s="54">
        <v>83696.105931011174</v>
      </c>
      <c r="X25" s="54">
        <v>5824.8672837769391</v>
      </c>
      <c r="Y25" s="54">
        <v>49762.770384334013</v>
      </c>
      <c r="Z25" s="54">
        <v>159417.45419503681</v>
      </c>
      <c r="AA25" s="54">
        <v>5112.0900061898583</v>
      </c>
      <c r="AB25" s="54">
        <v>7408.3886950649921</v>
      </c>
    </row>
    <row r="26" spans="1:28" x14ac:dyDescent="0.25">
      <c r="A26" s="144"/>
      <c r="B26" s="57" t="s">
        <v>4</v>
      </c>
      <c r="C26" s="54">
        <v>2086835.7467477114</v>
      </c>
      <c r="D26" s="54">
        <v>351258.93380842585</v>
      </c>
      <c r="E26" s="54">
        <v>85759.499420107575</v>
      </c>
      <c r="F26" s="54">
        <v>776925.98211416183</v>
      </c>
      <c r="G26" s="54">
        <v>44987.125997345065</v>
      </c>
      <c r="H26" s="54">
        <v>27552.159044225526</v>
      </c>
      <c r="I26" s="54">
        <v>29942.729965765382</v>
      </c>
      <c r="J26" s="54">
        <v>3272.0461119262204</v>
      </c>
      <c r="K26" s="54">
        <v>17703.491595053445</v>
      </c>
      <c r="L26" s="54">
        <v>22482.719960874725</v>
      </c>
      <c r="M26" s="54">
        <v>15735.161321875215</v>
      </c>
      <c r="N26" s="54">
        <v>156650.64271641162</v>
      </c>
      <c r="O26" s="54">
        <v>26661.754293299793</v>
      </c>
      <c r="P26" s="54">
        <v>7067.1093411583861</v>
      </c>
      <c r="Q26" s="54">
        <v>20101.078599874236</v>
      </c>
      <c r="R26" s="54">
        <v>31102.935010130645</v>
      </c>
      <c r="S26" s="54">
        <v>22439.985635436315</v>
      </c>
      <c r="T26" s="54">
        <v>29553.656256549984</v>
      </c>
      <c r="U26" s="54">
        <v>25913.584685251168</v>
      </c>
      <c r="V26" s="54">
        <v>52228.361769021161</v>
      </c>
      <c r="W26" s="54">
        <v>93911.550366799391</v>
      </c>
      <c r="X26" s="54">
        <v>6651.8847760776907</v>
      </c>
      <c r="Y26" s="54">
        <v>58030.662642353098</v>
      </c>
      <c r="Z26" s="54">
        <v>164248.4230839097</v>
      </c>
      <c r="AA26" s="54">
        <v>7026.2884929784104</v>
      </c>
      <c r="AB26" s="54">
        <v>9627.9797386990831</v>
      </c>
    </row>
    <row r="27" spans="1:28" x14ac:dyDescent="0.25">
      <c r="A27" s="144"/>
      <c r="B27" s="57" t="s">
        <v>5</v>
      </c>
      <c r="C27" s="54">
        <v>2098916.8686615052</v>
      </c>
      <c r="D27" s="54">
        <v>334766.62420311081</v>
      </c>
      <c r="E27" s="54">
        <v>99530.375503940842</v>
      </c>
      <c r="F27" s="54">
        <v>749040.76738508756</v>
      </c>
      <c r="G27" s="54">
        <v>55683.216963102459</v>
      </c>
      <c r="H27" s="54">
        <v>28345.920848155121</v>
      </c>
      <c r="I27" s="54">
        <v>31264.819697286741</v>
      </c>
      <c r="J27" s="54">
        <v>4834.2670293645806</v>
      </c>
      <c r="K27" s="54">
        <v>17997.329204157075</v>
      </c>
      <c r="L27" s="54">
        <v>24362.362558415287</v>
      </c>
      <c r="M27" s="54">
        <v>22178.282485875705</v>
      </c>
      <c r="N27" s="54">
        <v>149069.51415219362</v>
      </c>
      <c r="O27" s="54">
        <v>31256.541842784402</v>
      </c>
      <c r="P27" s="54">
        <v>7298.520638906326</v>
      </c>
      <c r="Q27" s="54">
        <v>18685.664643928296</v>
      </c>
      <c r="R27" s="54">
        <v>29841.665480923482</v>
      </c>
      <c r="S27" s="54">
        <v>27138.627606891259</v>
      </c>
      <c r="T27" s="54">
        <v>38376.770230871174</v>
      </c>
      <c r="U27" s="54">
        <v>26378.338508753575</v>
      </c>
      <c r="V27" s="54">
        <v>48210.861379647067</v>
      </c>
      <c r="W27" s="54">
        <v>93135.414521866493</v>
      </c>
      <c r="X27" s="54">
        <v>9451.3995675524857</v>
      </c>
      <c r="Y27" s="54">
        <v>58514.879960940219</v>
      </c>
      <c r="Z27" s="54">
        <v>181194.59395968472</v>
      </c>
      <c r="AA27" s="54">
        <v>4645.1498918881216</v>
      </c>
      <c r="AB27" s="54">
        <v>7714.960396177722</v>
      </c>
    </row>
    <row r="28" spans="1:28" x14ac:dyDescent="0.25">
      <c r="A28" s="144"/>
      <c r="B28" s="57" t="s">
        <v>6</v>
      </c>
      <c r="C28" s="54">
        <v>2347563.5403371882</v>
      </c>
      <c r="D28" s="54">
        <v>334029.24898982863</v>
      </c>
      <c r="E28" s="54">
        <v>130771.30617249548</v>
      </c>
      <c r="F28" s="54">
        <v>848702.05007663369</v>
      </c>
      <c r="G28" s="54">
        <v>60223.209418977291</v>
      </c>
      <c r="H28" s="54">
        <v>28511.418893688169</v>
      </c>
      <c r="I28" s="54">
        <v>35987.644754075518</v>
      </c>
      <c r="J28" s="54">
        <v>6293.2586038734844</v>
      </c>
      <c r="K28" s="54">
        <v>17715.252668245786</v>
      </c>
      <c r="L28" s="54">
        <v>28714.304138219311</v>
      </c>
      <c r="M28" s="54">
        <v>24477.246147415353</v>
      </c>
      <c r="N28" s="54">
        <v>187788.41992475966</v>
      </c>
      <c r="O28" s="54">
        <v>31101.226779991641</v>
      </c>
      <c r="P28" s="54">
        <v>7390.3653337048909</v>
      </c>
      <c r="Q28" s="54">
        <v>21177.657907203567</v>
      </c>
      <c r="R28" s="54">
        <v>44104.962547025221</v>
      </c>
      <c r="S28" s="54">
        <v>29544.925233384423</v>
      </c>
      <c r="T28" s="54">
        <v>40344.271478333561</v>
      </c>
      <c r="U28" s="54">
        <v>26183.008610840185</v>
      </c>
      <c r="V28" s="54">
        <v>51508.683962658492</v>
      </c>
      <c r="W28" s="54">
        <v>95175.439821652501</v>
      </c>
      <c r="X28" s="54">
        <v>9496.8102549811902</v>
      </c>
      <c r="Y28" s="54">
        <v>59283.831656681061</v>
      </c>
      <c r="Z28" s="54">
        <v>213266.10020900096</v>
      </c>
      <c r="AA28" s="54">
        <v>5907.8402396544516</v>
      </c>
      <c r="AB28" s="54">
        <v>9865.0565138637303</v>
      </c>
    </row>
    <row r="29" spans="1:28" x14ac:dyDescent="0.25">
      <c r="A29" s="145">
        <v>2019</v>
      </c>
      <c r="B29" s="57" t="s">
        <v>3</v>
      </c>
      <c r="C29" s="61">
        <v>1819334.8255342541</v>
      </c>
      <c r="D29" s="54">
        <v>284801.80748986464</v>
      </c>
      <c r="E29" s="54">
        <v>103787.95712224283</v>
      </c>
      <c r="F29" s="54">
        <v>650112.20619803481</v>
      </c>
      <c r="G29" s="54">
        <v>33984.361300075587</v>
      </c>
      <c r="H29" s="54">
        <v>24761.065237408096</v>
      </c>
      <c r="I29" s="54">
        <v>27135.422552051125</v>
      </c>
      <c r="J29" s="54">
        <v>2993.5094069951215</v>
      </c>
      <c r="K29" s="54">
        <v>13732.379385693672</v>
      </c>
      <c r="L29" s="54">
        <v>21351.023926338214</v>
      </c>
      <c r="M29" s="54">
        <v>15160.75761698619</v>
      </c>
      <c r="N29" s="54">
        <v>126515.92009894867</v>
      </c>
      <c r="O29" s="54">
        <v>24264.238026523741</v>
      </c>
      <c r="P29" s="54">
        <v>6194.6574589431739</v>
      </c>
      <c r="Q29" s="54">
        <v>14931.163224077511</v>
      </c>
      <c r="R29" s="54">
        <v>33388.419569848142</v>
      </c>
      <c r="S29" s="54">
        <v>21322.795107537964</v>
      </c>
      <c r="T29" s="54">
        <v>25745.937359994503</v>
      </c>
      <c r="U29" s="54">
        <v>19458.438452552738</v>
      </c>
      <c r="V29" s="54">
        <v>38687.282512196798</v>
      </c>
      <c r="W29" s="54">
        <v>63901.890771662205</v>
      </c>
      <c r="X29" s="54">
        <v>7182.038809867382</v>
      </c>
      <c r="Y29" s="54">
        <v>48939.989500446645</v>
      </c>
      <c r="Z29" s="54">
        <v>200623.46982752698</v>
      </c>
      <c r="AA29" s="54">
        <v>4542.330598502027</v>
      </c>
      <c r="AB29" s="54">
        <v>5815.7639799354083</v>
      </c>
    </row>
    <row r="30" spans="1:28" x14ac:dyDescent="0.25">
      <c r="A30" s="146"/>
      <c r="B30" s="57" t="s">
        <v>4</v>
      </c>
      <c r="C30" s="54">
        <v>2095412.5475488591</v>
      </c>
      <c r="D30" s="54">
        <v>310513.90468391747</v>
      </c>
      <c r="E30" s="54">
        <v>117221.11087454962</v>
      </c>
      <c r="F30" s="54">
        <v>758978.12989955232</v>
      </c>
      <c r="G30" s="54">
        <v>49495.309886450486</v>
      </c>
      <c r="H30" s="54">
        <v>31368.231220657279</v>
      </c>
      <c r="I30" s="54">
        <v>31787.487662408559</v>
      </c>
      <c r="J30" s="54">
        <v>5042.2906976744189</v>
      </c>
      <c r="K30" s="54">
        <v>18038.617425483131</v>
      </c>
      <c r="L30" s="54">
        <v>26686.015149033738</v>
      </c>
      <c r="M30" s="54">
        <v>16868.063407577247</v>
      </c>
      <c r="N30" s="54">
        <v>149420.37938093679</v>
      </c>
      <c r="O30" s="54">
        <v>27585.578747679876</v>
      </c>
      <c r="P30" s="54">
        <v>6266.4198329511955</v>
      </c>
      <c r="Q30" s="54">
        <v>22870.968419041379</v>
      </c>
      <c r="R30" s="54">
        <v>27552.561524183864</v>
      </c>
      <c r="S30" s="54">
        <v>24914.921443389016</v>
      </c>
      <c r="T30" s="54">
        <v>32230.416830440005</v>
      </c>
      <c r="U30" s="54">
        <v>21803.826836990938</v>
      </c>
      <c r="V30" s="54">
        <v>54308.348919095974</v>
      </c>
      <c r="W30" s="54">
        <v>75983.844660989198</v>
      </c>
      <c r="X30" s="54">
        <v>8058.0714324707942</v>
      </c>
      <c r="Y30" s="54">
        <v>56232.692379080683</v>
      </c>
      <c r="Z30" s="54">
        <v>210438.70026749646</v>
      </c>
      <c r="AA30" s="54">
        <v>4778.1529097062994</v>
      </c>
      <c r="AB30" s="54">
        <v>6968.5030571023035</v>
      </c>
    </row>
    <row r="31" spans="1:28" x14ac:dyDescent="0.25">
      <c r="A31" s="146"/>
      <c r="B31" s="57" t="s">
        <v>5</v>
      </c>
      <c r="C31" s="54">
        <v>2358082.9463423919</v>
      </c>
      <c r="D31" s="54">
        <v>348458.20938294427</v>
      </c>
      <c r="E31" s="54">
        <v>115247.16774290026</v>
      </c>
      <c r="F31" s="54">
        <v>834095.80722957081</v>
      </c>
      <c r="G31" s="54">
        <v>55861.26192580106</v>
      </c>
      <c r="H31" s="54">
        <v>29681.472994467025</v>
      </c>
      <c r="I31" s="54">
        <v>37353.778817004037</v>
      </c>
      <c r="J31" s="54">
        <v>3326.6929403607987</v>
      </c>
      <c r="K31" s="54">
        <v>19768.412050191004</v>
      </c>
      <c r="L31" s="54">
        <v>26580.034584483205</v>
      </c>
      <c r="M31" s="54">
        <v>18259.889286151254</v>
      </c>
      <c r="N31" s="54">
        <v>222304.50272570318</v>
      </c>
      <c r="O31" s="54">
        <v>27871.369784798597</v>
      </c>
      <c r="P31" s="54">
        <v>8783.6856129093649</v>
      </c>
      <c r="Q31" s="54">
        <v>29444.4282820593</v>
      </c>
      <c r="R31" s="54">
        <v>33923.456381951903</v>
      </c>
      <c r="S31" s="54">
        <v>22578.19858888783</v>
      </c>
      <c r="T31" s="54">
        <v>38638.908658355875</v>
      </c>
      <c r="U31" s="54">
        <v>25897.445098492368</v>
      </c>
      <c r="V31" s="54">
        <v>59678.17822428255</v>
      </c>
      <c r="W31" s="54">
        <v>78062.174689704858</v>
      </c>
      <c r="X31" s="54">
        <v>9425.9402656371076</v>
      </c>
      <c r="Y31" s="54">
        <v>51080.032844383422</v>
      </c>
      <c r="Z31" s="54">
        <v>249432.47050666812</v>
      </c>
      <c r="AA31" s="54">
        <v>5700.2427439198464</v>
      </c>
      <c r="AB31" s="54">
        <v>6629.1849807637409</v>
      </c>
    </row>
    <row r="32" spans="1:28" x14ac:dyDescent="0.25">
      <c r="A32" s="152"/>
      <c r="B32" s="57" t="s">
        <v>6</v>
      </c>
      <c r="C32" s="54">
        <v>2306414.751253082</v>
      </c>
      <c r="D32" s="54">
        <v>347012.98956893984</v>
      </c>
      <c r="E32" s="54">
        <v>135458.88607114798</v>
      </c>
      <c r="F32" s="54">
        <v>813858.32336286549</v>
      </c>
      <c r="G32" s="54">
        <v>59125.600558129459</v>
      </c>
      <c r="H32" s="54">
        <v>33526.788506868244</v>
      </c>
      <c r="I32" s="54">
        <v>34862.443225229625</v>
      </c>
      <c r="J32" s="54">
        <v>3926.5775285160803</v>
      </c>
      <c r="K32" s="54">
        <v>21092.214094123385</v>
      </c>
      <c r="L32" s="54">
        <v>24883.989433471514</v>
      </c>
      <c r="M32" s="54">
        <v>16790.292855401123</v>
      </c>
      <c r="N32" s="54">
        <v>189447.7811915793</v>
      </c>
      <c r="O32" s="54">
        <v>25736.087675092796</v>
      </c>
      <c r="P32" s="54">
        <v>5784.1269609038454</v>
      </c>
      <c r="Q32" s="54">
        <v>30960.600043349863</v>
      </c>
      <c r="R32" s="54">
        <v>36855.413205451245</v>
      </c>
      <c r="S32" s="54">
        <v>23531.63903113062</v>
      </c>
      <c r="T32" s="54">
        <v>38453.870356823543</v>
      </c>
      <c r="U32" s="54">
        <v>29075.224470996236</v>
      </c>
      <c r="V32" s="54">
        <v>52735.482104635732</v>
      </c>
      <c r="W32" s="54">
        <v>85982.772494513541</v>
      </c>
      <c r="X32" s="54">
        <v>8320.6342084586431</v>
      </c>
      <c r="Y32" s="54">
        <v>44128.547833861667</v>
      </c>
      <c r="Z32" s="54">
        <v>233117.5068953372</v>
      </c>
      <c r="AA32" s="54">
        <v>5549.7690265246965</v>
      </c>
      <c r="AB32" s="54">
        <v>6197.1905497304188</v>
      </c>
    </row>
    <row r="33" spans="1:28" x14ac:dyDescent="0.25">
      <c r="A33" s="144">
        <v>2020</v>
      </c>
      <c r="B33" s="57" t="s">
        <v>3</v>
      </c>
      <c r="C33" s="54">
        <v>1869353.2139573926</v>
      </c>
      <c r="D33" s="54">
        <v>273762.88388824498</v>
      </c>
      <c r="E33" s="54">
        <v>100324.26070852819</v>
      </c>
      <c r="F33" s="54">
        <v>657013.04168831697</v>
      </c>
      <c r="G33" s="54">
        <v>48989.006808159138</v>
      </c>
      <c r="H33" s="54">
        <v>30285.926695711263</v>
      </c>
      <c r="I33" s="54">
        <v>22453.548183380633</v>
      </c>
      <c r="J33" s="54">
        <v>3566.1982759769248</v>
      </c>
      <c r="K33" s="54">
        <v>14544.542627603023</v>
      </c>
      <c r="L33" s="54">
        <v>20700.248451177107</v>
      </c>
      <c r="M33" s="54">
        <v>14496.498687664043</v>
      </c>
      <c r="N33" s="54">
        <v>191033.65191787577</v>
      </c>
      <c r="O33" s="54">
        <v>19799.576615105856</v>
      </c>
      <c r="P33" s="54">
        <v>5552.4198942137318</v>
      </c>
      <c r="Q33" s="54">
        <v>20923.4399189949</v>
      </c>
      <c r="R33" s="54">
        <v>24583.901621434379</v>
      </c>
      <c r="S33" s="54">
        <v>18969.450311096902</v>
      </c>
      <c r="T33" s="54">
        <v>25569.106465752699</v>
      </c>
      <c r="U33" s="54">
        <v>29132.263986037284</v>
      </c>
      <c r="V33" s="54">
        <v>51046.990260735183</v>
      </c>
      <c r="W33" s="54">
        <v>63014.796514648879</v>
      </c>
      <c r="X33" s="54">
        <v>7243.0800591550433</v>
      </c>
      <c r="Y33" s="54">
        <v>32290.392848102114</v>
      </c>
      <c r="Z33" s="54">
        <v>184775.77670303904</v>
      </c>
      <c r="AA33" s="54">
        <v>4212.6629361685127</v>
      </c>
      <c r="AB33" s="54">
        <v>5069.5478902700625</v>
      </c>
    </row>
    <row r="34" spans="1:28" x14ac:dyDescent="0.25">
      <c r="A34" s="144"/>
      <c r="B34" s="57" t="s">
        <v>4</v>
      </c>
      <c r="C34" s="54">
        <v>984324.28697151563</v>
      </c>
      <c r="D34" s="54">
        <v>152471.54497295854</v>
      </c>
      <c r="E34" s="54">
        <v>64012.941524236514</v>
      </c>
      <c r="F34" s="54">
        <v>401186.18055066175</v>
      </c>
      <c r="G34" s="54">
        <v>21806.679234034051</v>
      </c>
      <c r="H34" s="54">
        <v>12134.021939463477</v>
      </c>
      <c r="I34" s="54">
        <v>13312.924085916586</v>
      </c>
      <c r="J34" s="54">
        <v>1162.0434845017869</v>
      </c>
      <c r="K34" s="54">
        <v>4579.5351000624823</v>
      </c>
      <c r="L34" s="54">
        <v>13600.123434158737</v>
      </c>
      <c r="M34" s="54">
        <v>6573.6739708759114</v>
      </c>
      <c r="N34" s="54">
        <v>58710.290245476288</v>
      </c>
      <c r="O34" s="54">
        <v>13231.039156438739</v>
      </c>
      <c r="P34" s="54">
        <v>2074.8196101518952</v>
      </c>
      <c r="Q34" s="54">
        <v>7706.8168920325761</v>
      </c>
      <c r="R34" s="54">
        <v>11106.84775057226</v>
      </c>
      <c r="S34" s="54">
        <v>10607.108842729524</v>
      </c>
      <c r="T34" s="54">
        <v>18053.820664655999</v>
      </c>
      <c r="U34" s="54">
        <v>13524.861550447482</v>
      </c>
      <c r="V34" s="54">
        <v>23459.430200333223</v>
      </c>
      <c r="W34" s="54">
        <v>31499.807760974087</v>
      </c>
      <c r="X34" s="54">
        <v>2855.1348204701935</v>
      </c>
      <c r="Y34" s="54">
        <v>19363.979536301536</v>
      </c>
      <c r="Z34" s="54">
        <v>76596.728480758451</v>
      </c>
      <c r="AA34" s="54">
        <v>1989.9242053255989</v>
      </c>
      <c r="AB34" s="54">
        <v>2704.0089579779924</v>
      </c>
    </row>
    <row r="35" spans="1:28" x14ac:dyDescent="0.25">
      <c r="A35" s="144"/>
      <c r="B35" s="57" t="s">
        <v>5</v>
      </c>
      <c r="C35" s="54">
        <v>1686561.2409825299</v>
      </c>
      <c r="D35" s="54">
        <v>225198.52520688297</v>
      </c>
      <c r="E35" s="54">
        <v>102044.86173650336</v>
      </c>
      <c r="F35" s="54">
        <v>640611.90082753182</v>
      </c>
      <c r="G35" s="54">
        <v>43429.9535531328</v>
      </c>
      <c r="H35" s="54">
        <v>24917.331774596085</v>
      </c>
      <c r="I35" s="54">
        <v>23255.896519112044</v>
      </c>
      <c r="J35" s="54">
        <v>2267.0107185078155</v>
      </c>
      <c r="K35" s="54">
        <v>11659.426192039931</v>
      </c>
      <c r="L35" s="54">
        <v>19709.982372257982</v>
      </c>
      <c r="M35" s="54">
        <v>9962.6157362406411</v>
      </c>
      <c r="N35" s="54">
        <v>95643.14963877578</v>
      </c>
      <c r="O35" s="54">
        <v>20838.391304347828</v>
      </c>
      <c r="P35" s="54">
        <v>5020.8801261000917</v>
      </c>
      <c r="Q35" s="54">
        <v>14349.14057533167</v>
      </c>
      <c r="R35" s="54">
        <v>21133.384500197033</v>
      </c>
      <c r="S35" s="54">
        <v>20186.648207014317</v>
      </c>
      <c r="T35" s="54">
        <v>33496.717220543811</v>
      </c>
      <c r="U35" s="54">
        <v>25351.427453040851</v>
      </c>
      <c r="V35" s="54">
        <v>46009.345277814267</v>
      </c>
      <c r="W35" s="54">
        <v>59920.792696703007</v>
      </c>
      <c r="X35" s="54">
        <v>5840.5055300144495</v>
      </c>
      <c r="Y35" s="54">
        <v>51245.474504137659</v>
      </c>
      <c r="Z35" s="54">
        <v>176104.3425456456</v>
      </c>
      <c r="AA35" s="54">
        <v>3902.0644686720084</v>
      </c>
      <c r="AB35" s="54">
        <v>4461.4722973860507</v>
      </c>
    </row>
    <row r="36" spans="1:28" x14ac:dyDescent="0.25">
      <c r="A36" s="144"/>
      <c r="B36" s="57" t="s">
        <v>6</v>
      </c>
      <c r="C36" s="54">
        <v>2356989.6170938839</v>
      </c>
      <c r="D36" s="74">
        <v>337645.20279774931</v>
      </c>
      <c r="E36" s="74">
        <v>133146.05736167554</v>
      </c>
      <c r="F36" s="74">
        <v>872105.18938209862</v>
      </c>
      <c r="G36" s="74">
        <v>56343.463764718144</v>
      </c>
      <c r="H36" s="74">
        <v>35835.582082942587</v>
      </c>
      <c r="I36" s="74">
        <v>40532.406611441082</v>
      </c>
      <c r="J36" s="74">
        <v>6352.0092737313753</v>
      </c>
      <c r="K36" s="74">
        <v>18632.124544128375</v>
      </c>
      <c r="L36" s="74">
        <v>32764.215562154845</v>
      </c>
      <c r="M36" s="74">
        <v>18058.99304470147</v>
      </c>
      <c r="N36" s="74">
        <v>141163.35847139734</v>
      </c>
      <c r="O36" s="74">
        <v>32159.573720954468</v>
      </c>
      <c r="P36" s="74">
        <v>6603.4974731686989</v>
      </c>
      <c r="Q36" s="74">
        <v>23495.418802750861</v>
      </c>
      <c r="R36" s="74">
        <v>32968.140981556739</v>
      </c>
      <c r="S36" s="74">
        <v>30128.643013441702</v>
      </c>
      <c r="T36" s="74">
        <v>35607.875273522979</v>
      </c>
      <c r="U36" s="74">
        <v>32765.404631655729</v>
      </c>
      <c r="V36" s="74">
        <v>65651.499817651362</v>
      </c>
      <c r="W36" s="74">
        <v>88640.969547775356</v>
      </c>
      <c r="X36" s="74">
        <v>8006.0049494633749</v>
      </c>
      <c r="Y36" s="74">
        <v>64231.156298843394</v>
      </c>
      <c r="Z36" s="74">
        <v>233159.88215067211</v>
      </c>
      <c r="AA36" s="74">
        <v>4050.5652547671152</v>
      </c>
      <c r="AB36" s="74">
        <v>6942.3822809211215</v>
      </c>
    </row>
    <row r="37" spans="1:28" x14ac:dyDescent="0.25">
      <c r="A37" s="147">
        <v>2021</v>
      </c>
      <c r="B37" s="57" t="s">
        <v>3</v>
      </c>
      <c r="C37" s="54">
        <v>2194432.9933144506</v>
      </c>
      <c r="D37" s="74">
        <v>319311.75980504701</v>
      </c>
      <c r="E37" s="74">
        <v>132140.33039883644</v>
      </c>
      <c r="F37" s="74">
        <v>827355.15256832284</v>
      </c>
      <c r="G37" s="74">
        <v>53435.952486667185</v>
      </c>
      <c r="H37" s="74">
        <v>36805.428921381004</v>
      </c>
      <c r="I37" s="74">
        <v>30946.657837658531</v>
      </c>
      <c r="J37" s="74">
        <v>4741.7608512592824</v>
      </c>
      <c r="K37" s="74">
        <v>19578.545357115519</v>
      </c>
      <c r="L37" s="74">
        <v>25586.988823394324</v>
      </c>
      <c r="M37" s="74">
        <v>18027.077547270921</v>
      </c>
      <c r="N37" s="74">
        <v>121803.03549465412</v>
      </c>
      <c r="O37" s="74">
        <v>24532.293551761977</v>
      </c>
      <c r="P37" s="74">
        <v>6161.0277628926488</v>
      </c>
      <c r="Q37" s="74">
        <v>26644.013626272681</v>
      </c>
      <c r="R37" s="74">
        <v>32509.19092092169</v>
      </c>
      <c r="S37" s="74">
        <v>25806.547143331038</v>
      </c>
      <c r="T37" s="74">
        <v>35257.455408405425</v>
      </c>
      <c r="U37" s="74">
        <v>29864.590573885533</v>
      </c>
      <c r="V37" s="74">
        <v>50933.453545637814</v>
      </c>
      <c r="W37" s="74">
        <v>81952.909234734252</v>
      </c>
      <c r="X37" s="74">
        <v>7616.4024088392162</v>
      </c>
      <c r="Y37" s="74">
        <v>50787.857842762001</v>
      </c>
      <c r="Z37" s="74">
        <v>221283.33782438951</v>
      </c>
      <c r="AA37" s="74">
        <v>6051.5397943300422</v>
      </c>
      <c r="AB37" s="74">
        <v>5299.6835846793747</v>
      </c>
    </row>
    <row r="38" spans="1:28" x14ac:dyDescent="0.25">
      <c r="A38" s="148"/>
      <c r="B38" s="57" t="s">
        <v>4</v>
      </c>
      <c r="C38" s="54">
        <v>2354227.7017150824</v>
      </c>
      <c r="D38" s="74">
        <v>354260.70462748618</v>
      </c>
      <c r="E38" s="74">
        <v>132001.05553481201</v>
      </c>
      <c r="F38" s="74">
        <v>874454.44201329257</v>
      </c>
      <c r="G38" s="74">
        <v>66644.205336917832</v>
      </c>
      <c r="H38" s="74">
        <v>39087.647076394598</v>
      </c>
      <c r="I38" s="74">
        <v>33988.220894630722</v>
      </c>
      <c r="J38" s="74">
        <v>4715.3784880392304</v>
      </c>
      <c r="K38" s="74">
        <v>17850.832225624177</v>
      </c>
      <c r="L38" s="74">
        <v>29244.436512085234</v>
      </c>
      <c r="M38" s="74">
        <v>19702.896547432356</v>
      </c>
      <c r="N38" s="74">
        <v>141930.62001842033</v>
      </c>
      <c r="O38" s="74">
        <v>29647.232096184005</v>
      </c>
      <c r="P38" s="74">
        <v>7102.6098623453572</v>
      </c>
      <c r="Q38" s="74">
        <v>23797.890299454859</v>
      </c>
      <c r="R38" s="74">
        <v>36891.303313170538</v>
      </c>
      <c r="S38" s="74">
        <v>22641.202275159936</v>
      </c>
      <c r="T38" s="74">
        <v>45866.429741368585</v>
      </c>
      <c r="U38" s="74">
        <v>33804.718816120279</v>
      </c>
      <c r="V38" s="74">
        <v>62512.852039927318</v>
      </c>
      <c r="W38" s="74">
        <v>86419.252856396095</v>
      </c>
      <c r="X38" s="74">
        <v>7502.5648569935038</v>
      </c>
      <c r="Y38" s="74">
        <v>60867.014512234593</v>
      </c>
      <c r="Z38" s="74">
        <v>211022.27722599759</v>
      </c>
      <c r="AA38" s="74">
        <v>6603.8023548154242</v>
      </c>
      <c r="AB38" s="74">
        <v>5668.1121897792054</v>
      </c>
    </row>
    <row r="39" spans="1:28" x14ac:dyDescent="0.25">
      <c r="A39" s="148"/>
      <c r="B39" s="57" t="s">
        <v>5</v>
      </c>
      <c r="C39" s="54">
        <v>2756616.1185829663</v>
      </c>
      <c r="D39" s="74">
        <v>429836.46695098502</v>
      </c>
      <c r="E39" s="74">
        <v>149134.1774589713</v>
      </c>
      <c r="F39" s="74">
        <v>1064424.2464287023</v>
      </c>
      <c r="G39" s="74">
        <v>72313.59881710312</v>
      </c>
      <c r="H39" s="74">
        <v>42808.499211809409</v>
      </c>
      <c r="I39" s="74">
        <v>38718.191903022001</v>
      </c>
      <c r="J39" s="74">
        <v>5227.6503611012668</v>
      </c>
      <c r="K39" s="74">
        <v>19760.429117837546</v>
      </c>
      <c r="L39" s="74">
        <v>27968.37566751799</v>
      </c>
      <c r="M39" s="74">
        <v>18480.29066513509</v>
      </c>
      <c r="N39" s="74">
        <v>155760.21871372184</v>
      </c>
      <c r="O39" s="74">
        <v>29684.709444844986</v>
      </c>
      <c r="P39" s="74">
        <v>8465.0898292864731</v>
      </c>
      <c r="Q39" s="74">
        <v>25931.86782838219</v>
      </c>
      <c r="R39" s="74">
        <v>40331.333691786931</v>
      </c>
      <c r="S39" s="74">
        <v>27066.421908032207</v>
      </c>
      <c r="T39" s="74">
        <v>43395.856854814068</v>
      </c>
      <c r="U39" s="74">
        <v>31282.232986692408</v>
      </c>
      <c r="V39" s="74">
        <v>73218.89934378551</v>
      </c>
      <c r="W39" s="74">
        <v>90951.187540478772</v>
      </c>
      <c r="X39" s="74">
        <v>9337.4804785355536</v>
      </c>
      <c r="Y39" s="74">
        <v>63442.434567961573</v>
      </c>
      <c r="Z39" s="74">
        <v>275515.35813180497</v>
      </c>
      <c r="AA39" s="74">
        <v>5440.1700780858573</v>
      </c>
      <c r="AB39" s="74">
        <v>8120.9306025686446</v>
      </c>
    </row>
    <row r="40" spans="1:28" x14ac:dyDescent="0.25">
      <c r="A40" s="148"/>
      <c r="B40" s="57" t="s">
        <v>6</v>
      </c>
      <c r="C40" s="54">
        <v>2849184.4829554423</v>
      </c>
      <c r="D40" s="74">
        <v>428516.84067862475</v>
      </c>
      <c r="E40" s="74">
        <v>169786.51198037478</v>
      </c>
      <c r="F40" s="74">
        <v>1095832.7234859066</v>
      </c>
      <c r="G40" s="74">
        <v>77376.962996247399</v>
      </c>
      <c r="H40" s="74">
        <v>40277.219290042871</v>
      </c>
      <c r="I40" s="74">
        <v>40478.998967732536</v>
      </c>
      <c r="J40" s="74">
        <v>4572.1944549020563</v>
      </c>
      <c r="K40" s="74">
        <v>24933.094349246443</v>
      </c>
      <c r="L40" s="74">
        <v>32142.28310846095</v>
      </c>
      <c r="M40" s="74">
        <v>20503.365216229675</v>
      </c>
      <c r="N40" s="74">
        <v>164811.86684964114</v>
      </c>
      <c r="O40" s="74">
        <v>37571.486853770206</v>
      </c>
      <c r="P40" s="74">
        <v>7144.8853454452719</v>
      </c>
      <c r="Q40" s="74">
        <v>32852.392358791883</v>
      </c>
      <c r="R40" s="74">
        <v>36962.821782057974</v>
      </c>
      <c r="S40" s="74">
        <v>30071.26971327253</v>
      </c>
      <c r="T40" s="74">
        <v>45897.670257338206</v>
      </c>
      <c r="U40" s="74">
        <v>32759.263276781268</v>
      </c>
      <c r="V40" s="74">
        <v>72537.57677033871</v>
      </c>
      <c r="W40" s="74">
        <v>98722.92466876359</v>
      </c>
      <c r="X40" s="74">
        <v>7466.4024142914395</v>
      </c>
      <c r="Y40" s="74">
        <v>77157.998785567688</v>
      </c>
      <c r="Z40" s="74">
        <v>256513.52394253307</v>
      </c>
      <c r="AA40" s="74">
        <v>6357.7228665460334</v>
      </c>
      <c r="AB40" s="74">
        <v>7936.482542535492</v>
      </c>
    </row>
    <row r="41" spans="1:28" x14ac:dyDescent="0.25">
      <c r="A41" s="144">
        <v>2022</v>
      </c>
      <c r="B41" s="57" t="s">
        <v>3</v>
      </c>
      <c r="C41" s="54">
        <v>2442621.8027448477</v>
      </c>
      <c r="D41" s="74">
        <v>352319.6320049155</v>
      </c>
      <c r="E41" s="74">
        <v>144630.46576674635</v>
      </c>
      <c r="F41" s="74">
        <v>1063225.7671024986</v>
      </c>
      <c r="G41" s="74">
        <v>62884.692104851631</v>
      </c>
      <c r="H41" s="74">
        <v>33806.984790669107</v>
      </c>
      <c r="I41" s="74">
        <v>30684.090616050846</v>
      </c>
      <c r="J41" s="74">
        <v>3309.5674458801213</v>
      </c>
      <c r="K41" s="74">
        <v>8055.165225683626</v>
      </c>
      <c r="L41" s="74">
        <v>24159.309381926276</v>
      </c>
      <c r="M41" s="74">
        <v>14323.635416522318</v>
      </c>
      <c r="N41" s="74">
        <v>73684.466742185119</v>
      </c>
      <c r="O41" s="74">
        <v>30453.891486775243</v>
      </c>
      <c r="P41" s="74">
        <v>5984.1426720966365</v>
      </c>
      <c r="Q41" s="74">
        <v>20302.910114139613</v>
      </c>
      <c r="R41" s="74">
        <v>39190.511484609953</v>
      </c>
      <c r="S41" s="74">
        <v>18898.471282135564</v>
      </c>
      <c r="T41" s="74">
        <v>40989.413474597714</v>
      </c>
      <c r="U41" s="74">
        <v>20006.62023499182</v>
      </c>
      <c r="V41" s="74">
        <v>57969.632505484078</v>
      </c>
      <c r="W41" s="74">
        <v>90579.072379113917</v>
      </c>
      <c r="X41" s="74">
        <v>7887.2675542133493</v>
      </c>
      <c r="Y41" s="74">
        <v>51922.806370501778</v>
      </c>
      <c r="Z41" s="74">
        <v>235668.98500216051</v>
      </c>
      <c r="AA41" s="74">
        <v>4185.2785812373158</v>
      </c>
      <c r="AB41" s="74">
        <v>7499.0230048605963</v>
      </c>
    </row>
    <row r="42" spans="1:28" x14ac:dyDescent="0.25">
      <c r="A42" s="144"/>
      <c r="B42" s="57" t="s">
        <v>4</v>
      </c>
      <c r="C42" s="54">
        <v>2453614.7463265024</v>
      </c>
      <c r="D42" s="74">
        <v>403208.17516483064</v>
      </c>
      <c r="E42" s="74">
        <v>125879.80354331447</v>
      </c>
      <c r="F42" s="74">
        <v>970474.72392192553</v>
      </c>
      <c r="G42" s="74">
        <v>59144.645269327433</v>
      </c>
      <c r="H42" s="74">
        <v>39019.007096773137</v>
      </c>
      <c r="I42" s="74">
        <v>40031.660995470011</v>
      </c>
      <c r="J42" s="74">
        <v>3110.2352849981135</v>
      </c>
      <c r="K42" s="74">
        <v>14738.658990531265</v>
      </c>
      <c r="L42" s="74">
        <v>33071.258925795802</v>
      </c>
      <c r="M42" s="74">
        <v>14343.465674473353</v>
      </c>
      <c r="N42" s="74">
        <v>80505.987057587903</v>
      </c>
      <c r="O42" s="74">
        <v>31563.208256649927</v>
      </c>
      <c r="P42" s="74">
        <v>6080.3913802082943</v>
      </c>
      <c r="Q42" s="74">
        <v>25537.515491923881</v>
      </c>
      <c r="R42" s="74">
        <v>46803.82782416165</v>
      </c>
      <c r="S42" s="74">
        <v>21853.661327108333</v>
      </c>
      <c r="T42" s="74">
        <v>49829.632300864512</v>
      </c>
      <c r="U42" s="74">
        <v>24786.863407869543</v>
      </c>
      <c r="V42" s="74">
        <v>53183.682100068487</v>
      </c>
      <c r="W42" s="74">
        <v>92138.26112190992</v>
      </c>
      <c r="X42" s="74">
        <v>8502.5000574750338</v>
      </c>
      <c r="Y42" s="74">
        <v>63051.621951003719</v>
      </c>
      <c r="Z42" s="74">
        <v>234352.15455672296</v>
      </c>
      <c r="AA42" s="74">
        <v>5459.2431943353258</v>
      </c>
      <c r="AB42" s="74">
        <v>6944.5614311729496</v>
      </c>
    </row>
    <row r="43" spans="1:28" x14ac:dyDescent="0.25">
      <c r="A43" s="144"/>
      <c r="B43" s="57" t="s">
        <v>5</v>
      </c>
      <c r="C43" s="54">
        <v>2510127.2349738786</v>
      </c>
      <c r="D43" s="74">
        <v>411283.38533731189</v>
      </c>
      <c r="E43" s="74">
        <v>141948.35155792322</v>
      </c>
      <c r="F43" s="74">
        <v>981967.60334500228</v>
      </c>
      <c r="G43" s="74">
        <v>71175.481625810731</v>
      </c>
      <c r="H43" s="74">
        <v>36063.404796365881</v>
      </c>
      <c r="I43" s="74">
        <v>34610.592862962731</v>
      </c>
      <c r="J43" s="74">
        <v>3117.6210554383729</v>
      </c>
      <c r="K43" s="74">
        <v>14794.809243228208</v>
      </c>
      <c r="L43" s="74">
        <v>26333.654855967161</v>
      </c>
      <c r="M43" s="74">
        <v>18599.146924979836</v>
      </c>
      <c r="N43" s="74">
        <v>77801.119458589106</v>
      </c>
      <c r="O43" s="74">
        <v>33203.907216982137</v>
      </c>
      <c r="P43" s="74">
        <v>6362.4595194602316</v>
      </c>
      <c r="Q43" s="74">
        <v>31051.150577691766</v>
      </c>
      <c r="R43" s="74">
        <v>43847.859877191848</v>
      </c>
      <c r="S43" s="74">
        <v>26541.823108188437</v>
      </c>
      <c r="T43" s="74">
        <v>39559.318460390401</v>
      </c>
      <c r="U43" s="74">
        <v>22668.294272715182</v>
      </c>
      <c r="V43" s="74">
        <v>73373.756354466866</v>
      </c>
      <c r="W43" s="74">
        <v>87609.362243569936</v>
      </c>
      <c r="X43" s="74">
        <v>8314.8927080900976</v>
      </c>
      <c r="Y43" s="74">
        <v>68712.377498693881</v>
      </c>
      <c r="Z43" s="74">
        <v>240390.91698586202</v>
      </c>
      <c r="AA43" s="74">
        <v>4155.2024579576855</v>
      </c>
      <c r="AB43" s="74">
        <v>6640.7426290396243</v>
      </c>
    </row>
    <row r="44" spans="1:28" x14ac:dyDescent="0.25">
      <c r="A44" s="144"/>
      <c r="B44" s="57" t="s">
        <v>6</v>
      </c>
      <c r="C44" s="54">
        <v>2519374.3799584201</v>
      </c>
      <c r="D44" s="74">
        <v>399654.24623791978</v>
      </c>
      <c r="E44" s="74">
        <v>154915.36832827143</v>
      </c>
      <c r="F44" s="74">
        <v>917121.52125876502</v>
      </c>
      <c r="G44" s="74">
        <v>63857.308180558306</v>
      </c>
      <c r="H44" s="74">
        <v>36430.472607953801</v>
      </c>
      <c r="I44" s="74">
        <v>35753.785753911965</v>
      </c>
      <c r="J44" s="74">
        <v>3262.9268139279752</v>
      </c>
      <c r="K44" s="74">
        <v>13928.255657234893</v>
      </c>
      <c r="L44" s="74">
        <v>27189.935768272717</v>
      </c>
      <c r="M44" s="74">
        <v>18102.534359864716</v>
      </c>
      <c r="N44" s="74">
        <v>96554.279785270352</v>
      </c>
      <c r="O44" s="74">
        <v>33393.961538723313</v>
      </c>
      <c r="P44" s="74">
        <v>6074.5452406600216</v>
      </c>
      <c r="Q44" s="74">
        <v>32272.063876066557</v>
      </c>
      <c r="R44" s="74">
        <v>44549.315892883038</v>
      </c>
      <c r="S44" s="74">
        <v>23176.20098768318</v>
      </c>
      <c r="T44" s="74">
        <v>47928.847393971228</v>
      </c>
      <c r="U44" s="74">
        <v>31043.591102486869</v>
      </c>
      <c r="V44" s="74">
        <v>57245.405714424705</v>
      </c>
      <c r="W44" s="74">
        <v>102225.10830229757</v>
      </c>
      <c r="X44" s="74">
        <v>10440.180176346159</v>
      </c>
      <c r="Y44" s="74">
        <v>71471.911807780431</v>
      </c>
      <c r="Z44" s="74">
        <v>281332.24235477508</v>
      </c>
      <c r="AA44" s="74">
        <v>5587.7924015625349</v>
      </c>
      <c r="AB44" s="74">
        <v>5862.5784168131504</v>
      </c>
    </row>
    <row r="45" spans="1:28" x14ac:dyDescent="0.25">
      <c r="A45" s="144">
        <v>2023</v>
      </c>
      <c r="B45" s="57" t="s">
        <v>3</v>
      </c>
      <c r="C45" s="54">
        <v>1514268.8582060803</v>
      </c>
      <c r="D45" s="74">
        <v>236892.00495694001</v>
      </c>
      <c r="E45" s="74">
        <v>98349.149957945425</v>
      </c>
      <c r="F45" s="74">
        <v>642642.12241790863</v>
      </c>
      <c r="G45" s="74">
        <v>28113.930974263709</v>
      </c>
      <c r="H45" s="74">
        <v>20182.658272064829</v>
      </c>
      <c r="I45" s="74">
        <v>17430.009463446659</v>
      </c>
      <c r="J45" s="74">
        <v>1557.1955435500536</v>
      </c>
      <c r="K45" s="74">
        <v>4827.8886577808298</v>
      </c>
      <c r="L45" s="74">
        <v>11058.396774186353</v>
      </c>
      <c r="M45" s="74">
        <v>10614.825523452595</v>
      </c>
      <c r="N45" s="74">
        <v>62258.479521051893</v>
      </c>
      <c r="O45" s="74">
        <v>16670.760717537476</v>
      </c>
      <c r="P45" s="74">
        <v>4063.7300882576747</v>
      </c>
      <c r="Q45" s="74">
        <v>18541.421146131659</v>
      </c>
      <c r="R45" s="74">
        <v>23590.763571002997</v>
      </c>
      <c r="S45" s="74">
        <v>10358.66392721251</v>
      </c>
      <c r="T45" s="74">
        <v>18597.674521475943</v>
      </c>
      <c r="U45" s="74">
        <v>17934.562452234422</v>
      </c>
      <c r="V45" s="74">
        <v>30341.955347956224</v>
      </c>
      <c r="W45" s="74">
        <v>60369.004619215477</v>
      </c>
      <c r="X45" s="74">
        <v>5258.2451433031092</v>
      </c>
      <c r="Y45" s="74">
        <v>35716.172683366138</v>
      </c>
      <c r="Z45" s="74">
        <v>131970.19196722211</v>
      </c>
      <c r="AA45" s="74">
        <v>2319.0027496592347</v>
      </c>
      <c r="AB45" s="74">
        <v>4610.047208914456</v>
      </c>
    </row>
    <row r="46" spans="1:28" x14ac:dyDescent="0.25">
      <c r="A46" s="144"/>
      <c r="B46" s="57" t="s">
        <v>4</v>
      </c>
      <c r="C46" s="54">
        <v>1861465.4551054589</v>
      </c>
      <c r="D46" s="74">
        <v>255490.09437704724</v>
      </c>
      <c r="E46" s="74">
        <v>141066.77760506983</v>
      </c>
      <c r="F46" s="74">
        <v>699418.65630110097</v>
      </c>
      <c r="G46" s="74">
        <v>52060.103766107692</v>
      </c>
      <c r="H46" s="74">
        <v>20017.894838462595</v>
      </c>
      <c r="I46" s="74">
        <v>24575.503778989525</v>
      </c>
      <c r="J46" s="74">
        <v>1647.8610588195154</v>
      </c>
      <c r="K46" s="74">
        <v>9540.0005265631025</v>
      </c>
      <c r="L46" s="74">
        <v>17625.612290653375</v>
      </c>
      <c r="M46" s="74">
        <v>14143.766624847789</v>
      </c>
      <c r="N46" s="74">
        <v>71610.771766475591</v>
      </c>
      <c r="O46" s="74">
        <v>23640.100711810428</v>
      </c>
      <c r="P46" s="74">
        <v>4578.3266061123668</v>
      </c>
      <c r="Q46" s="74">
        <v>20095.207238782419</v>
      </c>
      <c r="R46" s="74">
        <v>27435.949850060584</v>
      </c>
      <c r="S46" s="74">
        <v>12488.343805920969</v>
      </c>
      <c r="T46" s="74">
        <v>30204.745604821241</v>
      </c>
      <c r="U46" s="74">
        <v>26362.907042444538</v>
      </c>
      <c r="V46" s="74">
        <v>36087.563150639857</v>
      </c>
      <c r="W46" s="74">
        <v>56853.788882642941</v>
      </c>
      <c r="X46" s="74">
        <v>5711.9953071290647</v>
      </c>
      <c r="Y46" s="74">
        <v>48988.156985912894</v>
      </c>
      <c r="Z46" s="74">
        <v>254609.65310549564</v>
      </c>
      <c r="AA46" s="74">
        <v>3330.0119061965684</v>
      </c>
      <c r="AB46" s="74">
        <v>3881.6619733516632</v>
      </c>
    </row>
    <row r="47" spans="1:28" x14ac:dyDescent="0.25">
      <c r="A47" s="77"/>
      <c r="B47" s="77"/>
    </row>
    <row r="48" spans="1:28" x14ac:dyDescent="0.25">
      <c r="A48" s="17" t="s">
        <v>61</v>
      </c>
      <c r="D48" s="92"/>
      <c r="E48" s="93"/>
    </row>
    <row r="49" spans="1:9" ht="15" customHeight="1" x14ac:dyDescent="0.25">
      <c r="A49" s="164" t="s">
        <v>153</v>
      </c>
      <c r="B49" s="164"/>
      <c r="C49" s="164"/>
      <c r="D49" s="164"/>
      <c r="E49" s="164"/>
      <c r="F49" s="164"/>
      <c r="G49" s="164"/>
      <c r="H49" s="164"/>
      <c r="I49" s="164"/>
    </row>
    <row r="50" spans="1:9" ht="15" customHeight="1" x14ac:dyDescent="0.25">
      <c r="A50" s="164"/>
      <c r="B50" s="164"/>
      <c r="C50" s="164"/>
      <c r="D50" s="164"/>
      <c r="E50" s="164"/>
      <c r="F50" s="164"/>
      <c r="G50" s="164"/>
      <c r="H50" s="164"/>
      <c r="I50" s="164"/>
    </row>
    <row r="51" spans="1:9" ht="15" customHeight="1" x14ac:dyDescent="0.25">
      <c r="A51" s="165" t="s">
        <v>149</v>
      </c>
      <c r="B51" s="165"/>
      <c r="C51" s="165"/>
      <c r="D51" s="165"/>
      <c r="E51" s="165"/>
      <c r="F51" s="165"/>
      <c r="G51" s="165"/>
      <c r="H51" s="165"/>
      <c r="I51" s="165"/>
    </row>
    <row r="52" spans="1:9" x14ac:dyDescent="0.25">
      <c r="D52" s="92"/>
      <c r="E52" s="93"/>
    </row>
    <row r="53" spans="1:9" x14ac:dyDescent="0.25">
      <c r="D53" s="92"/>
      <c r="E53" s="93"/>
    </row>
    <row r="54" spans="1:9" x14ac:dyDescent="0.25">
      <c r="D54" s="92"/>
      <c r="E54" s="93"/>
    </row>
    <row r="55" spans="1:9" x14ac:dyDescent="0.25">
      <c r="D55" s="94"/>
      <c r="E55" s="93"/>
    </row>
    <row r="56" spans="1:9" x14ac:dyDescent="0.25">
      <c r="D56" s="92"/>
      <c r="E56" s="93"/>
    </row>
    <row r="57" spans="1:9" x14ac:dyDescent="0.25">
      <c r="D57" s="92"/>
      <c r="E57" s="93"/>
    </row>
    <row r="58" spans="1:9" x14ac:dyDescent="0.25">
      <c r="D58" s="92"/>
      <c r="E58" s="93"/>
    </row>
    <row r="59" spans="1:9" x14ac:dyDescent="0.25">
      <c r="D59" s="92"/>
      <c r="E59" s="93"/>
    </row>
    <row r="60" spans="1:9" x14ac:dyDescent="0.25">
      <c r="D60" s="92"/>
      <c r="E60" s="93"/>
    </row>
    <row r="61" spans="1:9" x14ac:dyDescent="0.25">
      <c r="D61" s="92"/>
      <c r="E61" s="93"/>
    </row>
    <row r="62" spans="1:9" x14ac:dyDescent="0.25">
      <c r="D62" s="92"/>
      <c r="E62" s="93"/>
    </row>
    <row r="63" spans="1:9" x14ac:dyDescent="0.25">
      <c r="D63" s="92"/>
      <c r="E63" s="93"/>
    </row>
    <row r="64" spans="1:9" x14ac:dyDescent="0.25">
      <c r="D64" s="92"/>
      <c r="E64" s="93"/>
    </row>
    <row r="65" spans="4:5" x14ac:dyDescent="0.25">
      <c r="D65" s="92"/>
      <c r="E65" s="93"/>
    </row>
    <row r="66" spans="4:5" x14ac:dyDescent="0.25">
      <c r="D66" s="92"/>
      <c r="E66" s="93"/>
    </row>
    <row r="67" spans="4:5" x14ac:dyDescent="0.25">
      <c r="D67" s="92"/>
      <c r="E67" s="93"/>
    </row>
    <row r="68" spans="4:5" x14ac:dyDescent="0.25">
      <c r="D68" s="92"/>
      <c r="E68" s="93"/>
    </row>
    <row r="69" spans="4:5" x14ac:dyDescent="0.25">
      <c r="D69" s="92"/>
      <c r="E69" s="93"/>
    </row>
    <row r="70" spans="4:5" x14ac:dyDescent="0.25">
      <c r="D70" s="92"/>
      <c r="E70" s="93"/>
    </row>
    <row r="71" spans="4:5" x14ac:dyDescent="0.25">
      <c r="D71" s="92"/>
      <c r="E71" s="93"/>
    </row>
    <row r="72" spans="4:5" x14ac:dyDescent="0.25">
      <c r="D72" s="92"/>
      <c r="E72" s="93"/>
    </row>
    <row r="73" spans="4:5" x14ac:dyDescent="0.25">
      <c r="D73" s="92"/>
      <c r="E73" s="93"/>
    </row>
    <row r="74" spans="4:5" x14ac:dyDescent="0.25">
      <c r="D74" s="92"/>
      <c r="E74" s="93"/>
    </row>
    <row r="75" spans="4:5" x14ac:dyDescent="0.25">
      <c r="D75" s="92"/>
      <c r="E75" s="93"/>
    </row>
    <row r="76" spans="4:5" x14ac:dyDescent="0.25">
      <c r="D76" s="92"/>
      <c r="E76" s="93"/>
    </row>
    <row r="77" spans="4:5" x14ac:dyDescent="0.25">
      <c r="D77" s="92"/>
      <c r="E77" s="93"/>
    </row>
    <row r="78" spans="4:5" x14ac:dyDescent="0.25">
      <c r="D78" s="92"/>
      <c r="E78" s="93"/>
    </row>
    <row r="79" spans="4:5" x14ac:dyDescent="0.25">
      <c r="D79" s="92"/>
      <c r="E79" s="93"/>
    </row>
  </sheetData>
  <mergeCells count="21">
    <mergeCell ref="A49:I50"/>
    <mergeCell ref="A51:I51"/>
    <mergeCell ref="A8:K8"/>
    <mergeCell ref="A9:K9"/>
    <mergeCell ref="A13:A16"/>
    <mergeCell ref="A11:A12"/>
    <mergeCell ref="C11:AB11"/>
    <mergeCell ref="B11:B12"/>
    <mergeCell ref="A29:A32"/>
    <mergeCell ref="A21:A24"/>
    <mergeCell ref="A33:A36"/>
    <mergeCell ref="A25:A28"/>
    <mergeCell ref="A17:A20"/>
    <mergeCell ref="A37:A40"/>
    <mergeCell ref="A41:A44"/>
    <mergeCell ref="A45:A46"/>
    <mergeCell ref="A2:K2"/>
    <mergeCell ref="A3:K3"/>
    <mergeCell ref="A4:K4"/>
    <mergeCell ref="A5:K5"/>
    <mergeCell ref="A7:K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D79"/>
  <sheetViews>
    <sheetView workbookViewId="0">
      <selection activeCell="B55" sqref="B55"/>
    </sheetView>
  </sheetViews>
  <sheetFormatPr baseColWidth="10" defaultColWidth="11.42578125" defaultRowHeight="12.75" x14ac:dyDescent="0.2"/>
  <cols>
    <col min="1" max="1" width="24.85546875" style="8" customWidth="1"/>
    <col min="2" max="2" width="141.28515625" style="8" customWidth="1"/>
    <col min="3" max="16384" width="11.42578125" style="8"/>
  </cols>
  <sheetData>
    <row r="1" spans="1:4" x14ac:dyDescent="0.2">
      <c r="A1" s="112"/>
      <c r="B1" s="113"/>
    </row>
    <row r="2" spans="1:4" x14ac:dyDescent="0.2">
      <c r="A2" s="114" t="s">
        <v>86</v>
      </c>
      <c r="B2" s="115"/>
    </row>
    <row r="3" spans="1:4" x14ac:dyDescent="0.2">
      <c r="A3" s="114" t="s">
        <v>102</v>
      </c>
      <c r="B3" s="115"/>
    </row>
    <row r="4" spans="1:4" x14ac:dyDescent="0.2">
      <c r="A4" s="114">
        <v>2016</v>
      </c>
      <c r="B4" s="115"/>
    </row>
    <row r="5" spans="1:4" x14ac:dyDescent="0.2">
      <c r="A5" s="28"/>
      <c r="B5" s="29"/>
    </row>
    <row r="6" spans="1:4" x14ac:dyDescent="0.2">
      <c r="A6" s="30"/>
      <c r="B6" s="31"/>
    </row>
    <row r="7" spans="1:4" ht="14.25" x14ac:dyDescent="0.2">
      <c r="A7" s="33" t="s">
        <v>87</v>
      </c>
      <c r="B7" s="33" t="s">
        <v>88</v>
      </c>
    </row>
    <row r="8" spans="1:4" ht="15" customHeight="1" x14ac:dyDescent="0.2">
      <c r="A8" s="34" t="s">
        <v>89</v>
      </c>
      <c r="B8" s="36" t="s">
        <v>104</v>
      </c>
    </row>
    <row r="9" spans="1:4" x14ac:dyDescent="0.2">
      <c r="A9" s="34" t="s">
        <v>90</v>
      </c>
      <c r="B9" s="36" t="s">
        <v>91</v>
      </c>
    </row>
    <row r="10" spans="1:4" x14ac:dyDescent="0.2">
      <c r="A10" s="34" t="s">
        <v>92</v>
      </c>
      <c r="B10" s="36" t="s">
        <v>93</v>
      </c>
    </row>
    <row r="11" spans="1:4" x14ac:dyDescent="0.2">
      <c r="A11" s="34" t="s">
        <v>94</v>
      </c>
      <c r="B11" s="36" t="s">
        <v>95</v>
      </c>
    </row>
    <row r="12" spans="1:4" ht="92.25" customHeight="1" x14ac:dyDescent="0.2">
      <c r="A12" s="34" t="s">
        <v>96</v>
      </c>
      <c r="B12" s="35" t="s">
        <v>103</v>
      </c>
    </row>
    <row r="13" spans="1:4" ht="24.95" customHeight="1" x14ac:dyDescent="0.2">
      <c r="A13" s="34" t="s">
        <v>97</v>
      </c>
      <c r="B13" s="37" t="s">
        <v>105</v>
      </c>
    </row>
    <row r="14" spans="1:4" ht="24.95" customHeight="1" x14ac:dyDescent="0.2">
      <c r="A14" s="116" t="s">
        <v>98</v>
      </c>
      <c r="B14" s="38" t="s">
        <v>107</v>
      </c>
    </row>
    <row r="15" spans="1:4" ht="24.95" customHeight="1" x14ac:dyDescent="0.2">
      <c r="A15" s="117"/>
      <c r="B15" s="39" t="s">
        <v>108</v>
      </c>
      <c r="D15" s="8" t="s">
        <v>106</v>
      </c>
    </row>
    <row r="16" spans="1:4" ht="24.95" customHeight="1" x14ac:dyDescent="0.2">
      <c r="A16" s="117"/>
      <c r="B16" s="39" t="s">
        <v>109</v>
      </c>
    </row>
    <row r="17" spans="1:4" ht="24.95" customHeight="1" x14ac:dyDescent="0.2">
      <c r="A17" s="117"/>
      <c r="B17" s="40" t="s">
        <v>110</v>
      </c>
    </row>
    <row r="18" spans="1:4" ht="14.25" customHeight="1" x14ac:dyDescent="0.2">
      <c r="A18" s="116" t="s">
        <v>111</v>
      </c>
      <c r="B18" s="129" t="s">
        <v>112</v>
      </c>
      <c r="D18" s="8" t="s">
        <v>106</v>
      </c>
    </row>
    <row r="19" spans="1:4" ht="14.25" customHeight="1" x14ac:dyDescent="0.2">
      <c r="A19" s="117"/>
      <c r="B19" s="122"/>
    </row>
    <row r="20" spans="1:4" ht="14.25" customHeight="1" x14ac:dyDescent="0.2">
      <c r="A20" s="117"/>
      <c r="B20" s="122" t="s">
        <v>113</v>
      </c>
      <c r="D20" s="8" t="s">
        <v>106</v>
      </c>
    </row>
    <row r="21" spans="1:4" ht="14.25" customHeight="1" x14ac:dyDescent="0.2">
      <c r="A21" s="117"/>
      <c r="B21" s="122"/>
    </row>
    <row r="22" spans="1:4" ht="14.25" customHeight="1" x14ac:dyDescent="0.2">
      <c r="A22" s="117"/>
      <c r="B22" s="42" t="s">
        <v>114</v>
      </c>
      <c r="D22" s="8" t="s">
        <v>106</v>
      </c>
    </row>
    <row r="23" spans="1:4" ht="14.25" customHeight="1" x14ac:dyDescent="0.2">
      <c r="A23" s="117"/>
      <c r="B23" s="42" t="s">
        <v>115</v>
      </c>
    </row>
    <row r="24" spans="1:4" ht="14.25" customHeight="1" x14ac:dyDescent="0.2">
      <c r="A24" s="117"/>
      <c r="B24" s="42" t="s">
        <v>116</v>
      </c>
    </row>
    <row r="25" spans="1:4" ht="14.25" customHeight="1" x14ac:dyDescent="0.2">
      <c r="A25" s="117"/>
      <c r="B25" s="42" t="s">
        <v>117</v>
      </c>
    </row>
    <row r="26" spans="1:4" ht="14.25" customHeight="1" x14ac:dyDescent="0.2">
      <c r="A26" s="117"/>
      <c r="B26" s="42" t="s">
        <v>118</v>
      </c>
    </row>
    <row r="27" spans="1:4" ht="14.25" customHeight="1" x14ac:dyDescent="0.2">
      <c r="A27" s="117"/>
      <c r="B27" s="42" t="s">
        <v>119</v>
      </c>
    </row>
    <row r="28" spans="1:4" ht="14.25" customHeight="1" x14ac:dyDescent="0.2">
      <c r="A28" s="117"/>
      <c r="B28" s="122" t="s">
        <v>120</v>
      </c>
    </row>
    <row r="29" spans="1:4" ht="14.25" customHeight="1" x14ac:dyDescent="0.2">
      <c r="A29" s="117"/>
      <c r="B29" s="122"/>
    </row>
    <row r="30" spans="1:4" ht="14.25" customHeight="1" x14ac:dyDescent="0.2">
      <c r="A30" s="117"/>
      <c r="B30" s="122" t="s">
        <v>121</v>
      </c>
    </row>
    <row r="31" spans="1:4" ht="14.25" customHeight="1" x14ac:dyDescent="0.2">
      <c r="A31" s="117"/>
      <c r="B31" s="122"/>
    </row>
    <row r="32" spans="1:4" ht="14.25" customHeight="1" x14ac:dyDescent="0.2">
      <c r="A32" s="117"/>
      <c r="B32" s="122" t="s">
        <v>122</v>
      </c>
    </row>
    <row r="33" spans="1:2" ht="14.25" customHeight="1" x14ac:dyDescent="0.2">
      <c r="A33" s="117"/>
      <c r="B33" s="122" t="s">
        <v>106</v>
      </c>
    </row>
    <row r="34" spans="1:2" ht="14.25" customHeight="1" x14ac:dyDescent="0.2">
      <c r="A34" s="117"/>
      <c r="B34" s="42" t="s">
        <v>123</v>
      </c>
    </row>
    <row r="35" spans="1:2" ht="14.25" customHeight="1" x14ac:dyDescent="0.2">
      <c r="A35" s="117"/>
      <c r="B35" s="42" t="s">
        <v>124</v>
      </c>
    </row>
    <row r="36" spans="1:2" ht="14.25" customHeight="1" x14ac:dyDescent="0.2">
      <c r="A36" s="117"/>
      <c r="B36" s="42" t="s">
        <v>125</v>
      </c>
    </row>
    <row r="37" spans="1:2" ht="14.25" customHeight="1" x14ac:dyDescent="0.2">
      <c r="A37" s="117"/>
      <c r="B37" s="122" t="s">
        <v>126</v>
      </c>
    </row>
    <row r="38" spans="1:2" ht="14.25" customHeight="1" x14ac:dyDescent="0.2">
      <c r="A38" s="117"/>
      <c r="B38" s="122"/>
    </row>
    <row r="39" spans="1:2" ht="14.25" customHeight="1" x14ac:dyDescent="0.2">
      <c r="A39" s="117"/>
      <c r="B39" s="42" t="s">
        <v>127</v>
      </c>
    </row>
    <row r="40" spans="1:2" ht="15" customHeight="1" x14ac:dyDescent="0.2">
      <c r="A40" s="123" t="s">
        <v>131</v>
      </c>
      <c r="B40" s="43" t="s">
        <v>128</v>
      </c>
    </row>
    <row r="41" spans="1:2" ht="25.5" x14ac:dyDescent="0.2">
      <c r="A41" s="124"/>
      <c r="B41" s="41" t="s">
        <v>129</v>
      </c>
    </row>
    <row r="42" spans="1:2" x14ac:dyDescent="0.2">
      <c r="A42" s="125"/>
      <c r="B42" s="41" t="s">
        <v>130</v>
      </c>
    </row>
    <row r="43" spans="1:2" x14ac:dyDescent="0.2">
      <c r="A43" s="44" t="s">
        <v>99</v>
      </c>
      <c r="B43" s="36" t="s">
        <v>132</v>
      </c>
    </row>
    <row r="44" spans="1:2" ht="15" customHeight="1" x14ac:dyDescent="0.2">
      <c r="A44" s="126" t="s">
        <v>100</v>
      </c>
      <c r="B44" s="45" t="s">
        <v>133</v>
      </c>
    </row>
    <row r="45" spans="1:2" ht="15" customHeight="1" x14ac:dyDescent="0.2">
      <c r="A45" s="127"/>
      <c r="B45" s="46" t="s">
        <v>134</v>
      </c>
    </row>
    <row r="46" spans="1:2" ht="15" customHeight="1" x14ac:dyDescent="0.2">
      <c r="A46" s="128"/>
      <c r="B46" s="47" t="s">
        <v>135</v>
      </c>
    </row>
    <row r="47" spans="1:2" ht="27" customHeight="1" x14ac:dyDescent="0.2">
      <c r="A47" s="34" t="s">
        <v>136</v>
      </c>
      <c r="B47" s="36" t="s">
        <v>137</v>
      </c>
    </row>
    <row r="48" spans="1:2" ht="25.5" x14ac:dyDescent="0.2">
      <c r="A48" s="34" t="s">
        <v>138</v>
      </c>
      <c r="B48" s="36" t="s">
        <v>139</v>
      </c>
    </row>
    <row r="49" spans="1:2" ht="25.5" customHeight="1" x14ac:dyDescent="0.2">
      <c r="A49" s="34" t="s">
        <v>140</v>
      </c>
      <c r="B49" s="36" t="s">
        <v>141</v>
      </c>
    </row>
    <row r="50" spans="1:2" x14ac:dyDescent="0.2">
      <c r="A50" s="34" t="s">
        <v>142</v>
      </c>
      <c r="B50" s="36" t="s">
        <v>143</v>
      </c>
    </row>
    <row r="51" spans="1:2" x14ac:dyDescent="0.2">
      <c r="A51" s="119" t="s">
        <v>101</v>
      </c>
      <c r="B51" s="119"/>
    </row>
    <row r="52" spans="1:2" ht="30" customHeight="1" x14ac:dyDescent="0.2">
      <c r="A52" s="121" t="s">
        <v>148</v>
      </c>
      <c r="B52" s="121"/>
    </row>
    <row r="53" spans="1:2" x14ac:dyDescent="0.2">
      <c r="A53" s="32"/>
    </row>
    <row r="54" spans="1:2" x14ac:dyDescent="0.2">
      <c r="A54" s="32"/>
    </row>
    <row r="55" spans="1:2" x14ac:dyDescent="0.2">
      <c r="A55" s="32"/>
    </row>
    <row r="56" spans="1:2" x14ac:dyDescent="0.2">
      <c r="A56" s="120"/>
      <c r="B56" s="120"/>
    </row>
    <row r="57" spans="1:2" ht="15.75" x14ac:dyDescent="0.2">
      <c r="A57" s="118"/>
      <c r="B57" s="118"/>
    </row>
    <row r="58" spans="1:2" ht="15.75" x14ac:dyDescent="0.2">
      <c r="A58" s="118"/>
      <c r="B58" s="118"/>
    </row>
    <row r="59" spans="1:2" ht="15.75" x14ac:dyDescent="0.2">
      <c r="A59" s="118"/>
      <c r="B59" s="118"/>
    </row>
    <row r="60" spans="1:2" ht="15.75" x14ac:dyDescent="0.2">
      <c r="A60" s="118"/>
      <c r="B60" s="118"/>
    </row>
    <row r="66" spans="1:1" ht="15" x14ac:dyDescent="0.25">
      <c r="A66" s="1"/>
    </row>
    <row r="67" spans="1:1" ht="15" x14ac:dyDescent="0.25">
      <c r="A67" s="1"/>
    </row>
    <row r="68" spans="1:1" ht="15" x14ac:dyDescent="0.25">
      <c r="A68" s="1"/>
    </row>
    <row r="69" spans="1:1" ht="15" x14ac:dyDescent="0.25">
      <c r="A69" s="1"/>
    </row>
    <row r="70" spans="1:1" ht="15" x14ac:dyDescent="0.25">
      <c r="A70" s="1"/>
    </row>
    <row r="71" spans="1:1" ht="15" x14ac:dyDescent="0.25">
      <c r="A71" s="1"/>
    </row>
    <row r="72" spans="1:1" ht="15" x14ac:dyDescent="0.25">
      <c r="A72" s="1"/>
    </row>
    <row r="73" spans="1:1" ht="15" x14ac:dyDescent="0.25">
      <c r="A73" s="1"/>
    </row>
    <row r="74" spans="1:1" ht="15" x14ac:dyDescent="0.25">
      <c r="A74" s="1"/>
    </row>
    <row r="75" spans="1:1" ht="15" x14ac:dyDescent="0.25">
      <c r="A75" s="1"/>
    </row>
    <row r="76" spans="1:1" ht="15" x14ac:dyDescent="0.25">
      <c r="A76" s="1"/>
    </row>
    <row r="77" spans="1:1" ht="15" x14ac:dyDescent="0.25">
      <c r="A77" s="1"/>
    </row>
    <row r="78" spans="1:1" ht="15" x14ac:dyDescent="0.25">
      <c r="A78" s="1"/>
    </row>
    <row r="79" spans="1:1" ht="15" x14ac:dyDescent="0.25">
      <c r="A79" s="1"/>
    </row>
  </sheetData>
  <mergeCells count="21">
    <mergeCell ref="B37:B38"/>
    <mergeCell ref="A40:A42"/>
    <mergeCell ref="A44:A46"/>
    <mergeCell ref="A18:A39"/>
    <mergeCell ref="B18:B19"/>
    <mergeCell ref="B20:B21"/>
    <mergeCell ref="B28:B29"/>
    <mergeCell ref="B30:B31"/>
    <mergeCell ref="B32:B33"/>
    <mergeCell ref="A60:B60"/>
    <mergeCell ref="A51:B51"/>
    <mergeCell ref="A56:B56"/>
    <mergeCell ref="A57:B57"/>
    <mergeCell ref="A58:B58"/>
    <mergeCell ref="A59:B59"/>
    <mergeCell ref="A52:B52"/>
    <mergeCell ref="A1:B1"/>
    <mergeCell ref="A2:B2"/>
    <mergeCell ref="A3:B3"/>
    <mergeCell ref="A4:B4"/>
    <mergeCell ref="A14:A1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1"/>
  <sheetViews>
    <sheetView showGridLines="0" tabSelected="1" workbookViewId="0">
      <pane xSplit="2" ySplit="13" topLeftCell="C33" activePane="bottomRight" state="frozen"/>
      <selection pane="topRight" activeCell="C1" sqref="C1"/>
      <selection pane="bottomLeft" activeCell="A14" sqref="A14"/>
      <selection pane="bottomRight" activeCell="T40" sqref="T40"/>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87" customWidth="1"/>
    <col min="7" max="8" width="10.7109375" style="17" customWidth="1"/>
    <col min="9" max="9" width="12.28515625" style="17" customWidth="1"/>
    <col min="10" max="10" width="11.42578125" style="17"/>
    <col min="11" max="11" width="15.5703125" style="17" customWidth="1"/>
    <col min="12" max="12" width="14.42578125" style="17" hidden="1" customWidth="1"/>
    <col min="13" max="13" width="17.28515625" style="17" hidden="1" customWidth="1"/>
    <col min="14" max="15" width="14.140625" style="17" hidden="1" customWidth="1"/>
    <col min="16" max="17" width="0" style="17" hidden="1" customWidth="1"/>
    <col min="18" max="16384" width="11.42578125" style="17"/>
  </cols>
  <sheetData>
    <row r="1" spans="1:18" s="12" customFormat="1" ht="12.75" x14ac:dyDescent="0.2">
      <c r="A1" s="9"/>
      <c r="B1" s="10"/>
      <c r="C1" s="10"/>
      <c r="D1" s="10"/>
      <c r="E1" s="10"/>
      <c r="F1" s="86"/>
      <c r="G1" s="10"/>
      <c r="H1" s="10"/>
      <c r="I1" s="11"/>
    </row>
    <row r="2" spans="1:18" s="12" customFormat="1" ht="14.25" x14ac:dyDescent="0.2">
      <c r="A2" s="130" t="s">
        <v>12</v>
      </c>
      <c r="B2" s="131"/>
      <c r="C2" s="131"/>
      <c r="D2" s="131"/>
      <c r="E2" s="131"/>
      <c r="F2" s="131"/>
      <c r="G2" s="131"/>
      <c r="H2" s="131"/>
      <c r="I2" s="13"/>
    </row>
    <row r="3" spans="1:18" s="12" customFormat="1" ht="14.25" x14ac:dyDescent="0.2">
      <c r="A3" s="130" t="s">
        <v>13</v>
      </c>
      <c r="B3" s="131"/>
      <c r="C3" s="131"/>
      <c r="D3" s="131"/>
      <c r="E3" s="131"/>
      <c r="F3" s="131"/>
      <c r="G3" s="131"/>
      <c r="H3" s="131"/>
      <c r="I3" s="13"/>
    </row>
    <row r="4" spans="1:18" s="12" customFormat="1" ht="14.25" x14ac:dyDescent="0.2">
      <c r="A4" s="130" t="s">
        <v>14</v>
      </c>
      <c r="B4" s="131"/>
      <c r="C4" s="131"/>
      <c r="D4" s="131"/>
      <c r="E4" s="131"/>
      <c r="F4" s="131"/>
      <c r="G4" s="131"/>
      <c r="H4" s="131"/>
      <c r="I4" s="13"/>
    </row>
    <row r="5" spans="1:18" s="12" customFormat="1" ht="14.25" x14ac:dyDescent="0.2">
      <c r="A5" s="130" t="s">
        <v>15</v>
      </c>
      <c r="B5" s="131"/>
      <c r="C5" s="131"/>
      <c r="D5" s="131"/>
      <c r="E5" s="131"/>
      <c r="F5" s="131"/>
      <c r="G5" s="131"/>
      <c r="H5" s="131"/>
      <c r="I5" s="13"/>
    </row>
    <row r="6" spans="1:18" s="12" customFormat="1" ht="14.25" x14ac:dyDescent="0.2">
      <c r="A6" s="14"/>
      <c r="B6" s="15"/>
      <c r="C6" s="15"/>
      <c r="D6" s="15"/>
      <c r="E6" s="15"/>
      <c r="F6" s="15"/>
      <c r="G6" s="15"/>
      <c r="H6" s="15"/>
      <c r="I6" s="13"/>
    </row>
    <row r="7" spans="1:18" s="12" customFormat="1" ht="14.25" x14ac:dyDescent="0.2">
      <c r="A7" s="132" t="s">
        <v>18</v>
      </c>
      <c r="B7" s="133"/>
      <c r="C7" s="133"/>
      <c r="D7" s="133"/>
      <c r="E7" s="133"/>
      <c r="F7" s="133"/>
      <c r="G7" s="133"/>
      <c r="H7" s="133"/>
      <c r="I7" s="13"/>
    </row>
    <row r="8" spans="1:18" x14ac:dyDescent="0.25">
      <c r="A8" s="132" t="s">
        <v>62</v>
      </c>
      <c r="B8" s="133"/>
      <c r="C8" s="133"/>
      <c r="D8" s="133"/>
      <c r="E8" s="133"/>
      <c r="F8" s="133"/>
      <c r="G8" s="133"/>
      <c r="H8" s="133"/>
      <c r="I8" s="16"/>
    </row>
    <row r="9" spans="1:18" x14ac:dyDescent="0.25">
      <c r="A9" s="130" t="s">
        <v>158</v>
      </c>
      <c r="B9" s="131"/>
      <c r="C9" s="131"/>
      <c r="D9" s="131"/>
      <c r="E9" s="131"/>
      <c r="F9" s="131"/>
      <c r="G9" s="131"/>
      <c r="H9" s="131"/>
      <c r="I9" s="16"/>
    </row>
    <row r="10" spans="1:18" x14ac:dyDescent="0.25">
      <c r="A10" s="18"/>
      <c r="B10" s="19"/>
      <c r="C10" s="19"/>
      <c r="D10" s="19"/>
      <c r="E10" s="19"/>
      <c r="F10" s="19"/>
      <c r="G10" s="137" t="s">
        <v>53</v>
      </c>
      <c r="H10" s="137"/>
      <c r="I10" s="138"/>
    </row>
    <row r="11" spans="1:18" ht="15" customHeight="1" x14ac:dyDescent="0.25">
      <c r="A11" s="135" t="s">
        <v>1</v>
      </c>
      <c r="B11" s="135" t="s">
        <v>2</v>
      </c>
      <c r="C11" s="139" t="s">
        <v>16</v>
      </c>
      <c r="D11" s="134"/>
      <c r="E11" s="142"/>
      <c r="F11" s="139" t="s">
        <v>17</v>
      </c>
      <c r="G11" s="134"/>
      <c r="H11" s="134"/>
      <c r="I11" s="140" t="s">
        <v>22</v>
      </c>
    </row>
    <row r="12" spans="1:18" ht="15" customHeight="1" x14ac:dyDescent="0.25">
      <c r="A12" s="135"/>
      <c r="B12" s="135"/>
      <c r="C12" s="135" t="s">
        <v>63</v>
      </c>
      <c r="D12" s="134" t="s">
        <v>20</v>
      </c>
      <c r="E12" s="134"/>
      <c r="F12" s="135" t="s">
        <v>63</v>
      </c>
      <c r="G12" s="134" t="s">
        <v>20</v>
      </c>
      <c r="H12" s="134"/>
      <c r="I12" s="141"/>
    </row>
    <row r="13" spans="1:18" x14ac:dyDescent="0.25">
      <c r="A13" s="136"/>
      <c r="B13" s="136"/>
      <c r="C13" s="136"/>
      <c r="D13" s="50" t="s">
        <v>7</v>
      </c>
      <c r="E13" s="51" t="s">
        <v>21</v>
      </c>
      <c r="F13" s="136"/>
      <c r="G13" s="50" t="s">
        <v>7</v>
      </c>
      <c r="H13" s="51" t="s">
        <v>21</v>
      </c>
      <c r="I13" s="141"/>
    </row>
    <row r="14" spans="1:18" x14ac:dyDescent="0.25">
      <c r="A14" s="144">
        <v>2015</v>
      </c>
      <c r="B14" s="57" t="s">
        <v>3</v>
      </c>
      <c r="C14" s="54">
        <v>36191</v>
      </c>
      <c r="D14" s="55"/>
      <c r="E14" s="55"/>
      <c r="F14" s="54">
        <v>11684</v>
      </c>
      <c r="G14" s="72"/>
      <c r="H14" s="72"/>
      <c r="I14" s="72">
        <f t="shared" ref="I14:I33" si="0">100*(F14/C14)</f>
        <v>32.284269569782545</v>
      </c>
      <c r="R14" s="58"/>
    </row>
    <row r="15" spans="1:18" x14ac:dyDescent="0.25">
      <c r="A15" s="144"/>
      <c r="B15" s="57" t="s">
        <v>4</v>
      </c>
      <c r="C15" s="54">
        <v>35049</v>
      </c>
      <c r="D15" s="55">
        <v>-3.776677236612386</v>
      </c>
      <c r="E15" s="55"/>
      <c r="F15" s="54">
        <v>10687</v>
      </c>
      <c r="G15" s="72">
        <f t="shared" ref="G15:G33" si="1">100*(F15/F14-1)</f>
        <v>-8.533036631290658</v>
      </c>
      <c r="H15" s="72"/>
      <c r="I15" s="72">
        <f t="shared" si="0"/>
        <v>30.491597477816772</v>
      </c>
      <c r="N15" s="65"/>
      <c r="O15"/>
      <c r="R15" s="58"/>
    </row>
    <row r="16" spans="1:18" x14ac:dyDescent="0.25">
      <c r="A16" s="144"/>
      <c r="B16" s="57" t="s">
        <v>5</v>
      </c>
      <c r="C16" s="54">
        <v>37772</v>
      </c>
      <c r="D16" s="55">
        <v>5.2134631762135797</v>
      </c>
      <c r="E16" s="72"/>
      <c r="F16" s="54">
        <v>11383</v>
      </c>
      <c r="G16" s="72">
        <f t="shared" si="1"/>
        <v>6.5125853841115466</v>
      </c>
      <c r="H16" s="72"/>
      <c r="I16" s="72">
        <f t="shared" si="0"/>
        <v>30.136079635708988</v>
      </c>
      <c r="N16"/>
      <c r="O16"/>
      <c r="R16" s="58"/>
    </row>
    <row r="17" spans="1:18" x14ac:dyDescent="0.25">
      <c r="A17" s="144"/>
      <c r="B17" s="57" t="s">
        <v>6</v>
      </c>
      <c r="C17" s="54">
        <v>39868</v>
      </c>
      <c r="D17" s="55">
        <v>5.9053316910082572</v>
      </c>
      <c r="E17" s="72"/>
      <c r="F17" s="54">
        <v>11427</v>
      </c>
      <c r="G17" s="72">
        <f t="shared" si="1"/>
        <v>0.38654133356759157</v>
      </c>
      <c r="H17" s="72"/>
      <c r="I17" s="72">
        <f t="shared" si="0"/>
        <v>28.662084880104345</v>
      </c>
      <c r="R17" s="58"/>
    </row>
    <row r="18" spans="1:18" x14ac:dyDescent="0.25">
      <c r="A18" s="144">
        <v>2016</v>
      </c>
      <c r="B18" s="57" t="s">
        <v>3</v>
      </c>
      <c r="C18" s="54">
        <v>37343</v>
      </c>
      <c r="D18" s="55">
        <v>-1.4521649553052214</v>
      </c>
      <c r="E18" s="72">
        <f t="shared" ref="E18:E42" si="2">100*(C18/C14-1)</f>
        <v>3.1831118233815126</v>
      </c>
      <c r="F18" s="54">
        <v>11605</v>
      </c>
      <c r="G18" s="72">
        <f t="shared" si="1"/>
        <v>1.5577141857005428</v>
      </c>
      <c r="H18" s="72">
        <f t="shared" ref="H18:H33" si="3">100*(F18/F14-1)</f>
        <v>-0.67613830879835746</v>
      </c>
      <c r="I18" s="72">
        <f t="shared" si="0"/>
        <v>31.07677476367726</v>
      </c>
      <c r="R18" s="58"/>
    </row>
    <row r="19" spans="1:18" x14ac:dyDescent="0.25">
      <c r="A19" s="144"/>
      <c r="B19" s="57" t="s">
        <v>4</v>
      </c>
      <c r="C19" s="54">
        <v>41441</v>
      </c>
      <c r="D19" s="55">
        <v>7.8904774750472058</v>
      </c>
      <c r="E19" s="72">
        <f t="shared" si="2"/>
        <v>18.23732488801393</v>
      </c>
      <c r="F19" s="54">
        <v>12598</v>
      </c>
      <c r="G19" s="72">
        <f t="shared" si="1"/>
        <v>8.556656613528645</v>
      </c>
      <c r="H19" s="72">
        <f t="shared" si="3"/>
        <v>17.881538317582102</v>
      </c>
      <c r="I19" s="72">
        <f t="shared" si="0"/>
        <v>30.39984556357231</v>
      </c>
      <c r="R19" s="58"/>
    </row>
    <row r="20" spans="1:18" x14ac:dyDescent="0.25">
      <c r="A20" s="144"/>
      <c r="B20" s="57" t="s">
        <v>5</v>
      </c>
      <c r="C20" s="54">
        <v>41128</v>
      </c>
      <c r="D20" s="55">
        <v>-1.9064883110388848</v>
      </c>
      <c r="E20" s="72">
        <f t="shared" si="2"/>
        <v>8.8848882770306012</v>
      </c>
      <c r="F20" s="54">
        <v>11811</v>
      </c>
      <c r="G20" s="72">
        <f t="shared" si="1"/>
        <v>-6.2470233370376267</v>
      </c>
      <c r="H20" s="72">
        <f t="shared" si="3"/>
        <v>3.7599929719757563</v>
      </c>
      <c r="I20" s="72">
        <f t="shared" si="0"/>
        <v>28.717661933475981</v>
      </c>
      <c r="R20" s="58"/>
    </row>
    <row r="21" spans="1:18" ht="15" customHeight="1" x14ac:dyDescent="0.25">
      <c r="A21" s="144"/>
      <c r="B21" s="57" t="s">
        <v>6</v>
      </c>
      <c r="C21" s="54">
        <v>46070</v>
      </c>
      <c r="D21" s="55">
        <v>12.05633084814886</v>
      </c>
      <c r="E21" s="72">
        <f t="shared" si="2"/>
        <v>15.556335908498053</v>
      </c>
      <c r="F21" s="54">
        <v>11871</v>
      </c>
      <c r="G21" s="72">
        <f t="shared" si="1"/>
        <v>0.5080010160020354</v>
      </c>
      <c r="H21" s="72">
        <f t="shared" si="3"/>
        <v>3.8855342609608767</v>
      </c>
      <c r="I21" s="72">
        <f t="shared" si="0"/>
        <v>25.767310614282614</v>
      </c>
      <c r="R21" s="58"/>
    </row>
    <row r="22" spans="1:18" x14ac:dyDescent="0.25">
      <c r="A22" s="144">
        <v>2017</v>
      </c>
      <c r="B22" s="57" t="s">
        <v>3</v>
      </c>
      <c r="C22" s="54">
        <v>37499</v>
      </c>
      <c r="D22" s="55">
        <v>-20.582883139038955</v>
      </c>
      <c r="E22" s="72">
        <f t="shared" si="2"/>
        <v>0.41774897571165148</v>
      </c>
      <c r="F22" s="54">
        <v>9169</v>
      </c>
      <c r="G22" s="72">
        <f t="shared" si="1"/>
        <v>-22.761351191980459</v>
      </c>
      <c r="H22" s="72">
        <f t="shared" si="3"/>
        <v>-20.990952175786305</v>
      </c>
      <c r="I22" s="72">
        <f t="shared" si="0"/>
        <v>24.451318701832047</v>
      </c>
      <c r="R22" s="58"/>
    </row>
    <row r="23" spans="1:18" x14ac:dyDescent="0.25">
      <c r="A23" s="144"/>
      <c r="B23" s="57" t="s">
        <v>4</v>
      </c>
      <c r="C23" s="54">
        <v>39580</v>
      </c>
      <c r="D23" s="55">
        <v>7.8335899180122368</v>
      </c>
      <c r="E23" s="72">
        <f t="shared" si="2"/>
        <v>-4.4907217489925433</v>
      </c>
      <c r="F23" s="54">
        <v>10329</v>
      </c>
      <c r="G23" s="72">
        <f t="shared" si="1"/>
        <v>12.651325117242873</v>
      </c>
      <c r="H23" s="72">
        <f t="shared" si="3"/>
        <v>-18.010795364343547</v>
      </c>
      <c r="I23" s="72">
        <f t="shared" si="0"/>
        <v>26.096513390601313</v>
      </c>
      <c r="R23" s="58"/>
    </row>
    <row r="24" spans="1:18" x14ac:dyDescent="0.25">
      <c r="A24" s="144"/>
      <c r="B24" s="57" t="s">
        <v>5</v>
      </c>
      <c r="C24" s="54">
        <v>41620</v>
      </c>
      <c r="D24" s="55">
        <v>5.3222218533151846</v>
      </c>
      <c r="E24" s="72">
        <f t="shared" si="2"/>
        <v>1.1962653180315197</v>
      </c>
      <c r="F24" s="54">
        <v>10467</v>
      </c>
      <c r="G24" s="72">
        <f t="shared" si="1"/>
        <v>1.3360441475457341</v>
      </c>
      <c r="H24" s="72">
        <f t="shared" si="3"/>
        <v>-11.379222758445518</v>
      </c>
      <c r="I24" s="72">
        <f t="shared" si="0"/>
        <v>25.148966842864006</v>
      </c>
      <c r="J24" s="60"/>
      <c r="R24" s="58"/>
    </row>
    <row r="25" spans="1:18" x14ac:dyDescent="0.25">
      <c r="A25" s="144"/>
      <c r="B25" s="57" t="s">
        <v>6</v>
      </c>
      <c r="C25" s="54">
        <v>51444</v>
      </c>
      <c r="D25" s="55">
        <v>23.816278923144822</v>
      </c>
      <c r="E25" s="72">
        <f t="shared" si="2"/>
        <v>11.664857825048847</v>
      </c>
      <c r="F25" s="54">
        <v>13654</v>
      </c>
      <c r="G25" s="72">
        <f t="shared" si="1"/>
        <v>30.448074902073174</v>
      </c>
      <c r="H25" s="72">
        <f t="shared" si="3"/>
        <v>15.019796141858311</v>
      </c>
      <c r="I25" s="72">
        <f t="shared" si="0"/>
        <v>26.541481999844489</v>
      </c>
      <c r="R25" s="58"/>
    </row>
    <row r="26" spans="1:18" x14ac:dyDescent="0.25">
      <c r="A26" s="144">
        <v>2018</v>
      </c>
      <c r="B26" s="57" t="s">
        <v>3</v>
      </c>
      <c r="C26" s="54">
        <v>37065</v>
      </c>
      <c r="D26" s="55">
        <f t="shared" ref="D26:D29" si="4">100*(C26/C25-1)</f>
        <v>-27.950781432236994</v>
      </c>
      <c r="E26" s="72">
        <f t="shared" si="2"/>
        <v>-1.1573641963785741</v>
      </c>
      <c r="F26" s="54">
        <v>9353</v>
      </c>
      <c r="G26" s="72">
        <f t="shared" si="1"/>
        <v>-31.499926761388608</v>
      </c>
      <c r="H26" s="72">
        <f t="shared" si="3"/>
        <v>2.0067619151488802</v>
      </c>
      <c r="I26" s="72">
        <f t="shared" si="0"/>
        <v>25.234048293538379</v>
      </c>
      <c r="R26" s="58"/>
    </row>
    <row r="27" spans="1:18" x14ac:dyDescent="0.25">
      <c r="A27" s="144"/>
      <c r="B27" s="57" t="s">
        <v>4</v>
      </c>
      <c r="C27" s="54">
        <v>43198</v>
      </c>
      <c r="D27" s="55">
        <f t="shared" si="4"/>
        <v>16.546607311479832</v>
      </c>
      <c r="E27" s="72">
        <f t="shared" si="2"/>
        <v>9.1409802930773054</v>
      </c>
      <c r="F27" s="54">
        <v>10940</v>
      </c>
      <c r="G27" s="72">
        <f t="shared" si="1"/>
        <v>16.967817812466592</v>
      </c>
      <c r="H27" s="72">
        <f t="shared" si="3"/>
        <v>5.915383870655444</v>
      </c>
      <c r="I27" s="72">
        <f t="shared" si="0"/>
        <v>25.325246539191632</v>
      </c>
      <c r="R27" s="58"/>
    </row>
    <row r="28" spans="1:18" x14ac:dyDescent="0.25">
      <c r="A28" s="144"/>
      <c r="B28" s="57" t="s">
        <v>5</v>
      </c>
      <c r="C28" s="54">
        <v>44722</v>
      </c>
      <c r="D28" s="55">
        <f t="shared" si="4"/>
        <v>3.5279411083846579</v>
      </c>
      <c r="E28" s="72">
        <f t="shared" si="2"/>
        <v>7.4531475252282542</v>
      </c>
      <c r="F28" s="54">
        <v>10399</v>
      </c>
      <c r="G28" s="72">
        <f t="shared" si="1"/>
        <v>-4.9451553930530139</v>
      </c>
      <c r="H28" s="72">
        <f t="shared" si="3"/>
        <v>-0.64966083882679326</v>
      </c>
      <c r="I28" s="72">
        <f t="shared" si="0"/>
        <v>23.252537900809443</v>
      </c>
      <c r="J28" s="58"/>
      <c r="R28" s="58"/>
    </row>
    <row r="29" spans="1:18" x14ac:dyDescent="0.25">
      <c r="A29" s="144"/>
      <c r="B29" s="57" t="s">
        <v>6</v>
      </c>
      <c r="C29" s="54">
        <v>49634</v>
      </c>
      <c r="D29" s="55">
        <f t="shared" si="4"/>
        <v>10.9834086132105</v>
      </c>
      <c r="E29" s="72">
        <f t="shared" si="2"/>
        <v>-3.518388927766114</v>
      </c>
      <c r="F29" s="54">
        <v>11338</v>
      </c>
      <c r="G29" s="72">
        <f>100*(F29/F28-1)</f>
        <v>9.0297143956149739</v>
      </c>
      <c r="H29" s="72">
        <f t="shared" si="3"/>
        <v>-16.962062399296908</v>
      </c>
      <c r="I29" s="72">
        <f t="shared" si="0"/>
        <v>22.843212314139503</v>
      </c>
      <c r="J29" s="58"/>
      <c r="R29" s="58"/>
    </row>
    <row r="30" spans="1:18" x14ac:dyDescent="0.25">
      <c r="A30" s="145">
        <v>2019</v>
      </c>
      <c r="B30" s="57" t="s">
        <v>3</v>
      </c>
      <c r="C30" s="54">
        <v>37407</v>
      </c>
      <c r="D30" s="72">
        <f>100*(C30/C29-1)</f>
        <v>-24.634323246161905</v>
      </c>
      <c r="E30" s="72">
        <f t="shared" si="2"/>
        <v>0.92270335896398326</v>
      </c>
      <c r="F30" s="54">
        <v>8279</v>
      </c>
      <c r="G30" s="72">
        <f>100*(F30/F29-1)</f>
        <v>-26.980067031222443</v>
      </c>
      <c r="H30" s="72">
        <f>100*(F30/F26-1)</f>
        <v>-11.482946648134284</v>
      </c>
      <c r="I30" s="72">
        <f t="shared" si="0"/>
        <v>22.132221242013529</v>
      </c>
      <c r="J30" s="64"/>
      <c r="R30" s="58"/>
    </row>
    <row r="31" spans="1:18" x14ac:dyDescent="0.25">
      <c r="A31" s="146"/>
      <c r="B31" s="57" t="s">
        <v>4</v>
      </c>
      <c r="C31" s="74">
        <v>44891</v>
      </c>
      <c r="D31" s="72">
        <f t="shared" ref="D31:D43" si="5">100*(C31/C30-1)</f>
        <v>20.006950570748792</v>
      </c>
      <c r="E31" s="72">
        <f t="shared" si="2"/>
        <v>3.9191629242094628</v>
      </c>
      <c r="F31" s="54">
        <v>9816</v>
      </c>
      <c r="G31" s="72">
        <f t="shared" si="1"/>
        <v>18.565044087450168</v>
      </c>
      <c r="H31" s="72">
        <f t="shared" si="3"/>
        <v>-10.27422303473492</v>
      </c>
      <c r="I31" s="72">
        <f t="shared" si="0"/>
        <v>21.866298367156002</v>
      </c>
      <c r="J31" s="58"/>
      <c r="R31" s="58"/>
    </row>
    <row r="32" spans="1:18" x14ac:dyDescent="0.25">
      <c r="A32" s="146"/>
      <c r="B32" s="57" t="s">
        <v>5</v>
      </c>
      <c r="C32" s="71">
        <v>50344</v>
      </c>
      <c r="D32" s="72">
        <f t="shared" si="5"/>
        <v>12.147200997972863</v>
      </c>
      <c r="E32" s="72">
        <f t="shared" si="2"/>
        <v>12.5709941415858</v>
      </c>
      <c r="F32" s="71">
        <v>10576</v>
      </c>
      <c r="G32" s="72">
        <f t="shared" si="1"/>
        <v>7.7424612876935583</v>
      </c>
      <c r="H32" s="72">
        <f t="shared" si="3"/>
        <v>1.7020867391095207</v>
      </c>
      <c r="I32" s="72">
        <f t="shared" si="0"/>
        <v>21.007468615922452</v>
      </c>
      <c r="J32" s="58"/>
      <c r="R32" s="58"/>
    </row>
    <row r="33" spans="1:18" x14ac:dyDescent="0.25">
      <c r="A33" s="146"/>
      <c r="B33" s="83" t="s">
        <v>6</v>
      </c>
      <c r="C33" s="84">
        <v>47531</v>
      </c>
      <c r="D33" s="72">
        <f t="shared" si="5"/>
        <v>-5.5875576036866326</v>
      </c>
      <c r="E33" s="72">
        <f t="shared" si="2"/>
        <v>-4.2370149494298293</v>
      </c>
      <c r="F33" s="84">
        <v>9814</v>
      </c>
      <c r="G33" s="85">
        <f t="shared" si="1"/>
        <v>-7.2049924357034829</v>
      </c>
      <c r="H33" s="85">
        <f t="shared" si="3"/>
        <v>-13.441524078320688</v>
      </c>
      <c r="I33" s="85">
        <f t="shared" si="0"/>
        <v>20.647577370558164</v>
      </c>
      <c r="J33" s="58"/>
      <c r="R33" s="58"/>
    </row>
    <row r="34" spans="1:18" x14ac:dyDescent="0.25">
      <c r="A34" s="144">
        <v>2020</v>
      </c>
      <c r="B34" s="57" t="s">
        <v>3</v>
      </c>
      <c r="C34" s="71">
        <v>39855</v>
      </c>
      <c r="D34" s="72">
        <f t="shared" si="5"/>
        <v>-16.149460352191202</v>
      </c>
      <c r="E34" s="72">
        <f t="shared" si="2"/>
        <v>6.5442296896302876</v>
      </c>
      <c r="F34" s="71">
        <v>8830</v>
      </c>
      <c r="G34" s="85">
        <f t="shared" ref="G34:G39" si="6">100*(F34/F33-1)</f>
        <v>-10.026492765437133</v>
      </c>
      <c r="H34" s="85">
        <f t="shared" ref="H34:H39" si="7">100*(F34/F30-1)</f>
        <v>6.6553931634255381</v>
      </c>
      <c r="I34" s="85">
        <f t="shared" ref="I34" si="8">100*(F34/C34)</f>
        <v>22.15531300966002</v>
      </c>
      <c r="J34" s="58"/>
      <c r="R34" s="58"/>
    </row>
    <row r="35" spans="1:18" x14ac:dyDescent="0.25">
      <c r="A35" s="144"/>
      <c r="B35" s="57" t="s">
        <v>4</v>
      </c>
      <c r="C35" s="71">
        <v>21107</v>
      </c>
      <c r="D35" s="72">
        <f t="shared" si="5"/>
        <v>-47.040521891857992</v>
      </c>
      <c r="E35" s="72">
        <f t="shared" si="2"/>
        <v>-52.981666703793628</v>
      </c>
      <c r="F35" s="71">
        <v>5671</v>
      </c>
      <c r="G35" s="72">
        <f t="shared" si="6"/>
        <v>-35.775764439411098</v>
      </c>
      <c r="H35" s="72">
        <f t="shared" si="7"/>
        <v>-42.226976365118176</v>
      </c>
      <c r="I35" s="72">
        <f t="shared" ref="I35:I40" si="9">100*(F35/C35)</f>
        <v>26.867863741886577</v>
      </c>
      <c r="J35" s="58"/>
      <c r="R35" s="58"/>
    </row>
    <row r="36" spans="1:18" x14ac:dyDescent="0.25">
      <c r="A36" s="144"/>
      <c r="B36" s="57" t="s">
        <v>5</v>
      </c>
      <c r="C36" s="71">
        <v>37504</v>
      </c>
      <c r="D36" s="72">
        <f t="shared" si="5"/>
        <v>77.68512815653574</v>
      </c>
      <c r="E36" s="72">
        <f t="shared" si="2"/>
        <v>-25.504528841569996</v>
      </c>
      <c r="F36" s="71">
        <v>9726</v>
      </c>
      <c r="G36" s="72">
        <f t="shared" si="6"/>
        <v>71.504143889966485</v>
      </c>
      <c r="H36" s="72">
        <f t="shared" si="7"/>
        <v>-8.0370650529500764</v>
      </c>
      <c r="I36" s="72">
        <f t="shared" si="9"/>
        <v>25.933233788395903</v>
      </c>
      <c r="J36" s="58"/>
      <c r="R36" s="58"/>
    </row>
    <row r="37" spans="1:18" x14ac:dyDescent="0.25">
      <c r="A37" s="144"/>
      <c r="B37" s="57" t="s">
        <v>6</v>
      </c>
      <c r="C37" s="71">
        <v>48848</v>
      </c>
      <c r="D37" s="72">
        <f t="shared" si="5"/>
        <v>30.24744027303754</v>
      </c>
      <c r="E37" s="72">
        <f t="shared" si="2"/>
        <v>2.7708232521933107</v>
      </c>
      <c r="F37" s="71">
        <v>12653</v>
      </c>
      <c r="G37" s="72">
        <f>100*(F37/F36-1)</f>
        <v>30.094591815751603</v>
      </c>
      <c r="H37" s="72">
        <f t="shared" si="7"/>
        <v>28.928061952313012</v>
      </c>
      <c r="I37" s="72">
        <f t="shared" si="9"/>
        <v>25.902800524074681</v>
      </c>
      <c r="J37" s="58"/>
      <c r="R37" s="58"/>
    </row>
    <row r="38" spans="1:18" x14ac:dyDescent="0.25">
      <c r="A38" s="144">
        <v>2021</v>
      </c>
      <c r="B38" s="57" t="s">
        <v>3</v>
      </c>
      <c r="C38" s="71">
        <v>44576</v>
      </c>
      <c r="D38" s="72">
        <f t="shared" si="5"/>
        <v>-8.7454962332132347</v>
      </c>
      <c r="E38" s="72">
        <f t="shared" si="2"/>
        <v>11.845439718981311</v>
      </c>
      <c r="F38" s="71">
        <v>11338</v>
      </c>
      <c r="G38" s="72">
        <f t="shared" si="6"/>
        <v>-10.392792223188174</v>
      </c>
      <c r="H38" s="72">
        <f t="shared" si="7"/>
        <v>28.403171007927529</v>
      </c>
      <c r="I38" s="72">
        <f t="shared" si="9"/>
        <v>25.435211773151472</v>
      </c>
      <c r="J38" s="58"/>
      <c r="R38" s="58"/>
    </row>
    <row r="39" spans="1:18" x14ac:dyDescent="0.25">
      <c r="A39" s="144"/>
      <c r="B39" s="57" t="s">
        <v>4</v>
      </c>
      <c r="C39" s="71">
        <v>49710</v>
      </c>
      <c r="D39" s="72">
        <f t="shared" si="5"/>
        <v>11.51740847092606</v>
      </c>
      <c r="E39" s="72">
        <f t="shared" si="2"/>
        <v>135.51428436063864</v>
      </c>
      <c r="F39" s="71">
        <v>12224</v>
      </c>
      <c r="G39" s="72">
        <f t="shared" si="6"/>
        <v>7.8144293526195119</v>
      </c>
      <c r="H39" s="72">
        <f t="shared" si="7"/>
        <v>115.55281255510491</v>
      </c>
      <c r="I39" s="72">
        <f t="shared" si="9"/>
        <v>24.590625628646148</v>
      </c>
      <c r="J39" s="58"/>
      <c r="R39" s="58"/>
    </row>
    <row r="40" spans="1:18" x14ac:dyDescent="0.25">
      <c r="A40" s="144"/>
      <c r="B40" s="57" t="s">
        <v>5</v>
      </c>
      <c r="C40" s="71">
        <v>59394</v>
      </c>
      <c r="D40" s="72">
        <f t="shared" si="5"/>
        <v>19.480989740494881</v>
      </c>
      <c r="E40" s="72">
        <f t="shared" si="2"/>
        <v>58.36710750853242</v>
      </c>
      <c r="F40" s="71">
        <v>16338</v>
      </c>
      <c r="G40" s="72">
        <f t="shared" ref="G40" si="10">100*(F40/F39-1)</f>
        <v>33.655104712041897</v>
      </c>
      <c r="H40" s="72">
        <f>100*(F40/F36-1)</f>
        <v>67.982726711906238</v>
      </c>
      <c r="I40" s="72">
        <f t="shared" si="9"/>
        <v>27.507829073643801</v>
      </c>
      <c r="J40" s="58"/>
      <c r="R40" s="58"/>
    </row>
    <row r="41" spans="1:18" x14ac:dyDescent="0.25">
      <c r="A41" s="144"/>
      <c r="B41" s="57" t="s">
        <v>6</v>
      </c>
      <c r="C41" s="71">
        <v>57839</v>
      </c>
      <c r="D41" s="72">
        <f t="shared" si="5"/>
        <v>-2.6181095733575743</v>
      </c>
      <c r="E41" s="72">
        <f t="shared" si="2"/>
        <v>18.406075990828686</v>
      </c>
      <c r="F41" s="71">
        <v>15546</v>
      </c>
      <c r="G41" s="72">
        <f t="shared" ref="G41" si="11">100*(F41/F40-1)</f>
        <v>-4.8475945648182144</v>
      </c>
      <c r="H41" s="72">
        <f t="shared" ref="H41" si="12">100*(F41/F37-1)</f>
        <v>22.864142891013994</v>
      </c>
      <c r="I41" s="72">
        <f t="shared" ref="I41" si="13">100*(F41/C41)</f>
        <v>26.878058057711922</v>
      </c>
      <c r="J41" s="58"/>
      <c r="R41" s="58"/>
    </row>
    <row r="42" spans="1:18" x14ac:dyDescent="0.25">
      <c r="A42" s="147">
        <v>2022</v>
      </c>
      <c r="B42" s="57" t="s">
        <v>3</v>
      </c>
      <c r="C42" s="71">
        <v>48581</v>
      </c>
      <c r="D42" s="72">
        <f t="shared" si="5"/>
        <v>-16.006500803955802</v>
      </c>
      <c r="E42" s="72">
        <f t="shared" si="2"/>
        <v>8.9846554199569226</v>
      </c>
      <c r="F42" s="71">
        <v>16250</v>
      </c>
      <c r="G42" s="72">
        <f t="shared" ref="G42" si="14">100*(F42/F41-1)</f>
        <v>4.5284960761610593</v>
      </c>
      <c r="H42" s="72">
        <f t="shared" ref="H42" si="15">100*(F42/F38-1)</f>
        <v>43.323337449285582</v>
      </c>
      <c r="I42" s="72">
        <f t="shared" ref="I42" si="16">100*(F42/C42)</f>
        <v>33.449290875033448</v>
      </c>
      <c r="J42" s="58"/>
      <c r="R42" s="58"/>
    </row>
    <row r="43" spans="1:18" x14ac:dyDescent="0.25">
      <c r="A43" s="148"/>
      <c r="B43" s="57" t="s">
        <v>4</v>
      </c>
      <c r="C43" s="104">
        <v>49198</v>
      </c>
      <c r="D43" s="72">
        <f t="shared" si="5"/>
        <v>1.2700438443012718</v>
      </c>
      <c r="E43" s="72">
        <f>100*(C43/C39-1)</f>
        <v>-1.0299738483202536</v>
      </c>
      <c r="F43" s="105">
        <v>14378</v>
      </c>
      <c r="G43" s="72">
        <f t="shared" ref="G43" si="17">100*(F43/F42-1)</f>
        <v>-11.519999999999996</v>
      </c>
      <c r="H43" s="72">
        <f t="shared" ref="H43" si="18">100*(F43/F39-1)</f>
        <v>17.621073298429323</v>
      </c>
      <c r="I43" s="72">
        <f>100*(F43/C43)</f>
        <v>29.224765234359118</v>
      </c>
      <c r="J43" s="58"/>
      <c r="R43" s="58"/>
    </row>
    <row r="44" spans="1:18" x14ac:dyDescent="0.25">
      <c r="A44" s="148"/>
      <c r="B44" s="57" t="s">
        <v>5</v>
      </c>
      <c r="C44" s="107">
        <v>50665</v>
      </c>
      <c r="D44" s="72">
        <f>100*(C44/C43-1)</f>
        <v>2.981828529615016</v>
      </c>
      <c r="E44" s="72">
        <f>100*(C44/C40-1)</f>
        <v>-14.696770717580899</v>
      </c>
      <c r="F44" s="103">
        <v>15080</v>
      </c>
      <c r="G44" s="72">
        <f t="shared" ref="G44" si="19">100*(F44/F43-1)</f>
        <v>4.8824593128390603</v>
      </c>
      <c r="H44" s="72">
        <f t="shared" ref="H44" si="20">100*(F44/F40-1)</f>
        <v>-7.699840861794593</v>
      </c>
      <c r="I44" s="72">
        <f>100*(F44/C44)</f>
        <v>29.76413697819007</v>
      </c>
      <c r="J44" s="58"/>
      <c r="R44" s="58"/>
    </row>
    <row r="45" spans="1:18" x14ac:dyDescent="0.25">
      <c r="A45" s="149"/>
      <c r="B45" s="57" t="s">
        <v>6</v>
      </c>
      <c r="C45" s="104">
        <v>49371</v>
      </c>
      <c r="D45" s="72">
        <f>100*(C45/C44-1)</f>
        <v>-2.5540313826112659</v>
      </c>
      <c r="E45" s="72">
        <f>100*(C45/C41-1)</f>
        <v>-14.640640398347138</v>
      </c>
      <c r="F45" s="104">
        <v>13869</v>
      </c>
      <c r="G45" s="72">
        <f t="shared" ref="G45:G46" si="21">100*(F45/F44-1)</f>
        <v>-8.030503978779846</v>
      </c>
      <c r="H45" s="72">
        <f t="shared" ref="H45" si="22">100*(F45/F41-1)</f>
        <v>-10.787340795059819</v>
      </c>
      <c r="I45" s="72">
        <f>100*(F45/C45)</f>
        <v>28.091389682202099</v>
      </c>
      <c r="J45" s="58"/>
      <c r="R45" s="58"/>
    </row>
    <row r="46" spans="1:18" x14ac:dyDescent="0.25">
      <c r="A46" s="144">
        <v>2023</v>
      </c>
      <c r="B46" s="57" t="s">
        <v>3</v>
      </c>
      <c r="C46" s="71">
        <v>28490</v>
      </c>
      <c r="D46" s="72">
        <f>100*(C46/C45-1)</f>
        <v>-42.294059265560755</v>
      </c>
      <c r="E46" s="72">
        <f>100*(C46/C42-1)</f>
        <v>-41.355674028941358</v>
      </c>
      <c r="F46" s="71">
        <v>10063</v>
      </c>
      <c r="G46" s="72">
        <f t="shared" si="21"/>
        <v>-27.442497656644317</v>
      </c>
      <c r="H46" s="72">
        <f t="shared" ref="H46" si="23">100*(F46/F42-1)</f>
        <v>-38.073846153846155</v>
      </c>
      <c r="I46" s="72">
        <f>100*(F46/C46)</f>
        <v>35.321165321165324</v>
      </c>
      <c r="J46" s="58"/>
      <c r="R46" s="58"/>
    </row>
    <row r="47" spans="1:18" x14ac:dyDescent="0.25">
      <c r="A47" s="144"/>
      <c r="B47" s="57" t="s">
        <v>4</v>
      </c>
      <c r="C47" s="71">
        <v>41148</v>
      </c>
      <c r="D47" s="72">
        <f>100*(C47/C46-1)</f>
        <v>44.42962442962444</v>
      </c>
      <c r="E47" s="72">
        <f>100*(C47/C43-1)</f>
        <v>-16.362453758282857</v>
      </c>
      <c r="F47" s="71">
        <v>11814</v>
      </c>
      <c r="G47" s="72">
        <f t="shared" ref="G47" si="24">100*(F47/F46-1)</f>
        <v>17.400377620987783</v>
      </c>
      <c r="H47" s="72">
        <f t="shared" ref="H47" si="25">100*(F47/F43-1)</f>
        <v>-17.832800111281124</v>
      </c>
      <c r="I47" s="72">
        <f>100*(F47/C47)</f>
        <v>28.710994459025958</v>
      </c>
      <c r="J47" s="58"/>
      <c r="K47" s="78"/>
      <c r="R47" s="58"/>
    </row>
    <row r="48" spans="1:18" x14ac:dyDescent="0.25">
      <c r="A48" s="69"/>
      <c r="B48" s="69"/>
      <c r="C48" s="58"/>
      <c r="D48" s="58"/>
      <c r="E48" s="58"/>
      <c r="F48" s="58"/>
      <c r="G48" s="58"/>
      <c r="H48" s="58"/>
      <c r="I48" s="58"/>
      <c r="J48" s="70"/>
    </row>
    <row r="49" spans="1:10" x14ac:dyDescent="0.25">
      <c r="A49" s="17" t="s">
        <v>61</v>
      </c>
      <c r="C49" s="58"/>
      <c r="D49" s="58"/>
      <c r="E49" s="58"/>
      <c r="F49" s="58"/>
      <c r="H49" s="58"/>
      <c r="I49" s="58"/>
    </row>
    <row r="50" spans="1:10" ht="15" customHeight="1" x14ac:dyDescent="0.25">
      <c r="A50" s="58" t="s">
        <v>146</v>
      </c>
      <c r="B50" s="58"/>
      <c r="C50" s="58"/>
      <c r="D50" s="58"/>
      <c r="E50" s="58"/>
      <c r="F50" s="58"/>
      <c r="G50" s="58"/>
      <c r="H50" s="58"/>
    </row>
    <row r="51" spans="1:10" x14ac:dyDescent="0.25">
      <c r="A51" s="58"/>
      <c r="B51" s="58"/>
      <c r="C51" s="58"/>
      <c r="D51" s="58"/>
      <c r="E51" s="58"/>
      <c r="F51" s="58"/>
      <c r="G51" s="58"/>
      <c r="H51" s="58"/>
    </row>
    <row r="52" spans="1:10" x14ac:dyDescent="0.25">
      <c r="A52" s="143" t="s">
        <v>155</v>
      </c>
      <c r="B52" s="143"/>
      <c r="C52" s="143"/>
      <c r="D52" s="143"/>
      <c r="E52" s="143"/>
      <c r="F52" s="143"/>
      <c r="G52" s="143"/>
      <c r="H52" s="143"/>
      <c r="I52" s="143"/>
    </row>
    <row r="53" spans="1:10" x14ac:dyDescent="0.25">
      <c r="A53" s="143"/>
      <c r="B53" s="143"/>
      <c r="C53" s="143"/>
      <c r="D53" s="143"/>
      <c r="E53" s="143"/>
      <c r="F53" s="143"/>
      <c r="G53" s="143"/>
      <c r="H53" s="143"/>
      <c r="I53" s="143"/>
    </row>
    <row r="54" spans="1:10" x14ac:dyDescent="0.25">
      <c r="A54" s="143"/>
      <c r="B54" s="143"/>
      <c r="C54" s="143"/>
      <c r="D54" s="143"/>
      <c r="E54" s="143"/>
      <c r="F54" s="143"/>
      <c r="G54" s="143"/>
      <c r="H54" s="143"/>
      <c r="I54" s="143"/>
      <c r="J54" s="78"/>
    </row>
    <row r="55" spans="1:10" x14ac:dyDescent="0.25">
      <c r="A55" s="143"/>
      <c r="B55" s="143"/>
      <c r="C55" s="143"/>
      <c r="D55" s="143"/>
      <c r="E55" s="143"/>
      <c r="F55" s="143"/>
      <c r="G55" s="143"/>
      <c r="H55" s="143"/>
      <c r="I55" s="143"/>
    </row>
    <row r="56" spans="1:10" x14ac:dyDescent="0.25">
      <c r="A56" s="143"/>
      <c r="B56" s="143"/>
      <c r="C56" s="143"/>
      <c r="D56" s="143"/>
      <c r="E56" s="143"/>
      <c r="F56" s="143"/>
      <c r="G56" s="143"/>
      <c r="H56" s="143"/>
      <c r="I56" s="143"/>
    </row>
    <row r="57" spans="1:10" x14ac:dyDescent="0.25">
      <c r="A57" s="143"/>
      <c r="B57" s="143"/>
      <c r="C57" s="143"/>
      <c r="D57" s="143"/>
      <c r="E57" s="143"/>
      <c r="F57" s="143"/>
      <c r="G57" s="143"/>
      <c r="H57" s="143"/>
      <c r="I57" s="143"/>
    </row>
    <row r="58" spans="1:10" x14ac:dyDescent="0.25">
      <c r="A58" s="143"/>
      <c r="B58" s="143"/>
      <c r="C58" s="143"/>
      <c r="D58" s="143"/>
      <c r="E58" s="143"/>
      <c r="F58" s="143"/>
      <c r="G58" s="143"/>
      <c r="H58" s="143"/>
      <c r="I58" s="143"/>
    </row>
    <row r="59" spans="1:10" x14ac:dyDescent="0.25">
      <c r="A59" s="109"/>
      <c r="B59" s="109"/>
      <c r="C59" s="109"/>
      <c r="D59" s="109"/>
      <c r="E59" s="109"/>
      <c r="F59" s="110"/>
      <c r="G59" s="109"/>
      <c r="H59" s="109"/>
      <c r="I59" s="109"/>
    </row>
    <row r="60" spans="1:10" x14ac:dyDescent="0.25">
      <c r="A60" s="109"/>
      <c r="B60" s="109"/>
      <c r="C60" s="109"/>
      <c r="D60" s="109"/>
      <c r="E60" s="109"/>
      <c r="F60" s="110"/>
      <c r="G60" s="109"/>
      <c r="H60" s="109"/>
      <c r="I60" s="109"/>
    </row>
    <row r="61" spans="1:10" x14ac:dyDescent="0.25">
      <c r="A61" s="109"/>
      <c r="B61" s="109"/>
      <c r="C61" s="109"/>
      <c r="D61" s="109"/>
      <c r="E61" s="109"/>
      <c r="F61" s="110"/>
      <c r="G61" s="109"/>
      <c r="H61" s="109"/>
      <c r="I61" s="109"/>
    </row>
  </sheetData>
  <mergeCells count="27">
    <mergeCell ref="A52:I58"/>
    <mergeCell ref="A34:A37"/>
    <mergeCell ref="D12:E12"/>
    <mergeCell ref="A30:A33"/>
    <mergeCell ref="A26:A29"/>
    <mergeCell ref="A22:A25"/>
    <mergeCell ref="A18:A21"/>
    <mergeCell ref="A14:A17"/>
    <mergeCell ref="A42:A45"/>
    <mergeCell ref="A38:A41"/>
    <mergeCell ref="A46:A47"/>
    <mergeCell ref="A8:H8"/>
    <mergeCell ref="G12:H12"/>
    <mergeCell ref="A9:H9"/>
    <mergeCell ref="B11:B13"/>
    <mergeCell ref="G10:I10"/>
    <mergeCell ref="F11:H11"/>
    <mergeCell ref="I11:I13"/>
    <mergeCell ref="C12:C13"/>
    <mergeCell ref="F12:F13"/>
    <mergeCell ref="A11:A13"/>
    <mergeCell ref="C11:E11"/>
    <mergeCell ref="A2:H2"/>
    <mergeCell ref="A3:H3"/>
    <mergeCell ref="A4:H4"/>
    <mergeCell ref="A5:H5"/>
    <mergeCell ref="A7: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N51"/>
  <sheetViews>
    <sheetView showGridLines="0" workbookViewId="0">
      <pane xSplit="2" ySplit="13" topLeftCell="C34" activePane="bottomRight" state="frozen"/>
      <selection pane="topRight" activeCell="C1" sqref="C1"/>
      <selection pane="bottomLeft" activeCell="A14" sqref="A14"/>
      <selection pane="bottomRight" activeCell="H47" sqref="H47"/>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5703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30" t="s">
        <v>12</v>
      </c>
      <c r="B2" s="131"/>
      <c r="C2" s="131"/>
      <c r="D2" s="131"/>
      <c r="E2" s="131"/>
      <c r="F2" s="131"/>
      <c r="G2" s="131"/>
      <c r="H2" s="131"/>
      <c r="I2" s="13"/>
    </row>
    <row r="3" spans="1:12" s="12" customFormat="1" ht="14.25" x14ac:dyDescent="0.2">
      <c r="A3" s="130" t="s">
        <v>13</v>
      </c>
      <c r="B3" s="131"/>
      <c r="C3" s="131"/>
      <c r="D3" s="131"/>
      <c r="E3" s="131"/>
      <c r="F3" s="131"/>
      <c r="G3" s="131"/>
      <c r="H3" s="131"/>
      <c r="I3" s="13"/>
    </row>
    <row r="4" spans="1:12" s="12" customFormat="1" ht="14.25" x14ac:dyDescent="0.2">
      <c r="A4" s="130" t="s">
        <v>14</v>
      </c>
      <c r="B4" s="131"/>
      <c r="C4" s="131"/>
      <c r="D4" s="131"/>
      <c r="E4" s="131"/>
      <c r="F4" s="131"/>
      <c r="G4" s="131"/>
      <c r="H4" s="131"/>
      <c r="I4" s="13"/>
    </row>
    <row r="5" spans="1:12" s="12" customFormat="1" ht="14.25" x14ac:dyDescent="0.2">
      <c r="A5" s="130" t="s">
        <v>15</v>
      </c>
      <c r="B5" s="131"/>
      <c r="C5" s="131"/>
      <c r="D5" s="131"/>
      <c r="E5" s="131"/>
      <c r="F5" s="131"/>
      <c r="G5" s="131"/>
      <c r="H5" s="131"/>
      <c r="I5" s="13"/>
    </row>
    <row r="6" spans="1:12" s="12" customFormat="1" ht="14.25" x14ac:dyDescent="0.2">
      <c r="A6" s="14"/>
      <c r="B6" s="15"/>
      <c r="C6" s="15"/>
      <c r="D6" s="15"/>
      <c r="E6" s="15"/>
      <c r="F6" s="15"/>
      <c r="G6" s="15"/>
      <c r="H6" s="15"/>
      <c r="I6" s="13"/>
    </row>
    <row r="7" spans="1:12" s="12" customFormat="1" ht="14.25" x14ac:dyDescent="0.2">
      <c r="A7" s="132" t="s">
        <v>18</v>
      </c>
      <c r="B7" s="156"/>
      <c r="C7" s="156"/>
      <c r="D7" s="156"/>
      <c r="E7" s="156"/>
      <c r="F7" s="156"/>
      <c r="G7" s="156"/>
      <c r="H7" s="156"/>
      <c r="I7" s="155"/>
    </row>
    <row r="8" spans="1:12" x14ac:dyDescent="0.25">
      <c r="A8" s="132" t="s">
        <v>67</v>
      </c>
      <c r="B8" s="133"/>
      <c r="C8" s="133"/>
      <c r="D8" s="133"/>
      <c r="E8" s="133"/>
      <c r="F8" s="133"/>
      <c r="G8" s="133"/>
      <c r="H8" s="133"/>
      <c r="I8" s="155"/>
    </row>
    <row r="9" spans="1:12" x14ac:dyDescent="0.25">
      <c r="A9" s="130" t="s">
        <v>158</v>
      </c>
      <c r="B9" s="131"/>
      <c r="C9" s="131"/>
      <c r="D9" s="131"/>
      <c r="E9" s="131"/>
      <c r="F9" s="131"/>
      <c r="G9" s="131"/>
      <c r="H9" s="131"/>
      <c r="I9" s="150"/>
    </row>
    <row r="10" spans="1:12" x14ac:dyDescent="0.25">
      <c r="A10" s="18"/>
      <c r="B10" s="19"/>
      <c r="C10" s="19"/>
      <c r="D10" s="19"/>
      <c r="E10" s="19"/>
      <c r="F10" s="19"/>
      <c r="G10" s="137" t="s">
        <v>53</v>
      </c>
      <c r="H10" s="137"/>
      <c r="I10" s="138"/>
    </row>
    <row r="11" spans="1:12" ht="15" customHeight="1" x14ac:dyDescent="0.25">
      <c r="A11" s="135" t="s">
        <v>1</v>
      </c>
      <c r="B11" s="135" t="s">
        <v>2</v>
      </c>
      <c r="C11" s="139" t="s">
        <v>16</v>
      </c>
      <c r="D11" s="134"/>
      <c r="E11" s="142"/>
      <c r="F11" s="139" t="s">
        <v>17</v>
      </c>
      <c r="G11" s="134"/>
      <c r="H11" s="134"/>
      <c r="I11" s="140" t="s">
        <v>22</v>
      </c>
    </row>
    <row r="12" spans="1:12" ht="15" customHeight="1" x14ac:dyDescent="0.25">
      <c r="A12" s="135"/>
      <c r="B12" s="139"/>
      <c r="C12" s="135" t="s">
        <v>66</v>
      </c>
      <c r="D12" s="134" t="s">
        <v>20</v>
      </c>
      <c r="E12" s="134"/>
      <c r="F12" s="135" t="s">
        <v>66</v>
      </c>
      <c r="G12" s="134" t="s">
        <v>20</v>
      </c>
      <c r="H12" s="134"/>
      <c r="I12" s="141"/>
    </row>
    <row r="13" spans="1:12" x14ac:dyDescent="0.25">
      <c r="A13" s="136"/>
      <c r="B13" s="151"/>
      <c r="C13" s="136"/>
      <c r="D13" s="50" t="s">
        <v>7</v>
      </c>
      <c r="E13" s="51" t="s">
        <v>21</v>
      </c>
      <c r="F13" s="136"/>
      <c r="G13" s="50" t="s">
        <v>7</v>
      </c>
      <c r="H13" s="51" t="s">
        <v>21</v>
      </c>
      <c r="I13" s="141"/>
    </row>
    <row r="14" spans="1:12" x14ac:dyDescent="0.25">
      <c r="A14" s="144">
        <v>2015</v>
      </c>
      <c r="B14" s="57" t="s">
        <v>3</v>
      </c>
      <c r="C14" s="54">
        <v>21949</v>
      </c>
      <c r="D14" s="55"/>
      <c r="E14" s="55"/>
      <c r="F14" s="54">
        <v>6877</v>
      </c>
      <c r="G14" s="55"/>
      <c r="H14" s="55"/>
      <c r="I14" s="55">
        <v>38.008057826756726</v>
      </c>
      <c r="K14" s="58"/>
      <c r="L14" s="58"/>
    </row>
    <row r="15" spans="1:12" x14ac:dyDescent="0.25">
      <c r="A15" s="144"/>
      <c r="B15" s="57" t="s">
        <v>4</v>
      </c>
      <c r="C15" s="54">
        <v>20599</v>
      </c>
      <c r="D15" s="55">
        <v>-7.9867282853418544</v>
      </c>
      <c r="E15" s="55"/>
      <c r="F15" s="54">
        <v>6075</v>
      </c>
      <c r="G15" s="55">
        <v>-11.987529228371002</v>
      </c>
      <c r="H15" s="55"/>
      <c r="I15" s="55">
        <v>36.355441081777208</v>
      </c>
      <c r="K15" s="58"/>
      <c r="L15" s="58"/>
    </row>
    <row r="16" spans="1:12" x14ac:dyDescent="0.25">
      <c r="A16" s="144"/>
      <c r="B16" s="57" t="s">
        <v>5</v>
      </c>
      <c r="C16" s="54">
        <v>21233</v>
      </c>
      <c r="D16" s="55">
        <v>2.652929813264663</v>
      </c>
      <c r="E16" s="55"/>
      <c r="F16" s="54">
        <v>6160</v>
      </c>
      <c r="G16" s="55">
        <v>0.61990789939781621</v>
      </c>
      <c r="H16" s="55"/>
      <c r="I16" s="55">
        <v>35.635428428051682</v>
      </c>
      <c r="K16" s="58"/>
      <c r="L16" s="58"/>
    </row>
    <row r="17" spans="1:14" x14ac:dyDescent="0.25">
      <c r="A17" s="144"/>
      <c r="B17" s="57" t="s">
        <v>6</v>
      </c>
      <c r="C17" s="54">
        <v>24845</v>
      </c>
      <c r="D17" s="55">
        <v>16.685484882699782</v>
      </c>
      <c r="E17" s="55"/>
      <c r="F17" s="54">
        <v>6833</v>
      </c>
      <c r="G17" s="55">
        <v>8.6780496391480426</v>
      </c>
      <c r="H17" s="55"/>
      <c r="I17" s="55">
        <v>33.189979572089022</v>
      </c>
      <c r="K17" s="58"/>
      <c r="L17" s="58"/>
    </row>
    <row r="18" spans="1:14" x14ac:dyDescent="0.25">
      <c r="A18" s="144">
        <v>2016</v>
      </c>
      <c r="B18" s="57" t="s">
        <v>3</v>
      </c>
      <c r="C18" s="54">
        <v>25302</v>
      </c>
      <c r="D18" s="55">
        <v>9.1226749811848151</v>
      </c>
      <c r="E18" s="55">
        <v>20.268989216731839</v>
      </c>
      <c r="F18" s="54">
        <v>7612</v>
      </c>
      <c r="G18" s="55">
        <v>14.123744735989632</v>
      </c>
      <c r="H18" s="55">
        <v>9.8363211223694549</v>
      </c>
      <c r="I18" s="55">
        <v>34.711069510813338</v>
      </c>
      <c r="K18" s="58"/>
      <c r="L18" s="58"/>
    </row>
    <row r="19" spans="1:14" x14ac:dyDescent="0.25">
      <c r="A19" s="144"/>
      <c r="B19" s="57" t="s">
        <v>4</v>
      </c>
      <c r="C19" s="54">
        <v>27506</v>
      </c>
      <c r="D19" s="55">
        <v>4.9608355091383771</v>
      </c>
      <c r="E19" s="55">
        <v>37.192530585962658</v>
      </c>
      <c r="F19" s="54">
        <v>8158</v>
      </c>
      <c r="G19" s="55">
        <v>6.1169457848424571</v>
      </c>
      <c r="H19" s="55">
        <v>32.430038965639397</v>
      </c>
      <c r="I19" s="55">
        <v>35.093400919928655</v>
      </c>
      <c r="K19" s="58"/>
      <c r="L19" s="58"/>
    </row>
    <row r="20" spans="1:14" x14ac:dyDescent="0.25">
      <c r="A20" s="144"/>
      <c r="B20" s="57" t="s">
        <v>5</v>
      </c>
      <c r="C20" s="54">
        <v>26688</v>
      </c>
      <c r="D20" s="55">
        <v>-1.3329578522481995</v>
      </c>
      <c r="E20" s="55">
        <v>31.865512482749949</v>
      </c>
      <c r="F20" s="54">
        <v>7516</v>
      </c>
      <c r="G20" s="55">
        <v>-8.6933262003477267</v>
      </c>
      <c r="H20" s="55">
        <v>20.172504840697059</v>
      </c>
      <c r="I20" s="55">
        <v>32.475501855199312</v>
      </c>
      <c r="K20" s="58"/>
      <c r="L20" s="58"/>
      <c r="N20" s="62"/>
    </row>
    <row r="21" spans="1:14" x14ac:dyDescent="0.25">
      <c r="A21" s="144"/>
      <c r="B21" s="57" t="s">
        <v>6</v>
      </c>
      <c r="C21" s="54">
        <v>31799</v>
      </c>
      <c r="D21" s="55">
        <v>15.212634383027307</v>
      </c>
      <c r="E21" s="55">
        <v>30.201053650145127</v>
      </c>
      <c r="F21" s="54">
        <v>7475</v>
      </c>
      <c r="G21" s="55">
        <v>-0.92280650358868854</v>
      </c>
      <c r="H21" s="55">
        <v>9.5562034337544475</v>
      </c>
      <c r="I21" s="55">
        <v>27.927332782824109</v>
      </c>
      <c r="K21" s="58"/>
      <c r="L21" s="58"/>
    </row>
    <row r="22" spans="1:14" x14ac:dyDescent="0.25">
      <c r="A22" s="144">
        <v>2017</v>
      </c>
      <c r="B22" s="57" t="s">
        <v>3</v>
      </c>
      <c r="C22" s="54">
        <v>26293</v>
      </c>
      <c r="D22" s="55">
        <v>-19.525185796862104</v>
      </c>
      <c r="E22" s="55">
        <v>-3.9804916498349741</v>
      </c>
      <c r="F22" s="54">
        <v>5648</v>
      </c>
      <c r="G22" s="55">
        <v>-24.985215848610281</v>
      </c>
      <c r="H22" s="55">
        <v>-27.987510644337206</v>
      </c>
      <c r="I22" s="55">
        <v>26.032527833358987</v>
      </c>
      <c r="K22" s="58"/>
      <c r="L22" s="58"/>
    </row>
    <row r="23" spans="1:14" x14ac:dyDescent="0.25">
      <c r="A23" s="144"/>
      <c r="B23" s="57" t="s">
        <v>4</v>
      </c>
      <c r="C23" s="54">
        <v>26359</v>
      </c>
      <c r="D23" s="55">
        <v>2.0932738186855318</v>
      </c>
      <c r="E23" s="55">
        <v>-6.6037735849056531</v>
      </c>
      <c r="F23" s="54">
        <v>6004</v>
      </c>
      <c r="G23" s="55">
        <v>8.4351596373669651</v>
      </c>
      <c r="H23" s="55">
        <v>-26.414337301056577</v>
      </c>
      <c r="I23" s="55">
        <v>27.649630634705264</v>
      </c>
      <c r="K23" s="58"/>
      <c r="L23" s="58"/>
      <c r="M23" s="63"/>
    </row>
    <row r="24" spans="1:14" x14ac:dyDescent="0.25">
      <c r="A24" s="144"/>
      <c r="B24" s="57" t="s">
        <v>5</v>
      </c>
      <c r="C24" s="54">
        <v>26558</v>
      </c>
      <c r="D24" s="55">
        <v>0.46736016885272136</v>
      </c>
      <c r="E24" s="55">
        <v>-4.899628960137008</v>
      </c>
      <c r="F24" s="54">
        <v>5994</v>
      </c>
      <c r="G24" s="55">
        <v>0.72700836059613039</v>
      </c>
      <c r="H24" s="55">
        <v>-18.822323128753482</v>
      </c>
      <c r="I24" s="55">
        <v>27.721088435374146</v>
      </c>
      <c r="K24" s="58"/>
      <c r="L24" s="58"/>
    </row>
    <row r="25" spans="1:14" x14ac:dyDescent="0.25">
      <c r="A25" s="144"/>
      <c r="B25" s="57" t="s">
        <v>6</v>
      </c>
      <c r="C25" s="54">
        <v>36055</v>
      </c>
      <c r="D25" s="55">
        <f t="shared" ref="D25:D28" si="0">100*(C25/C24-1)</f>
        <v>35.759469839596349</v>
      </c>
      <c r="E25" s="55">
        <f t="shared" ref="E25:E28" si="1">100*(C25/C21-1)</f>
        <v>13.38406868140507</v>
      </c>
      <c r="F25" s="54">
        <v>8834</v>
      </c>
      <c r="G25" s="55">
        <f t="shared" ref="G25:G29" si="2">100*(F25/F24-1)</f>
        <v>47.380714047380714</v>
      </c>
      <c r="H25" s="55">
        <f t="shared" ref="H25:H28" si="3">100*(F25/F21-1)</f>
        <v>18.180602006688961</v>
      </c>
      <c r="I25" s="55">
        <f t="shared" ref="I25:I30" si="4">100*(F25/C25)</f>
        <v>24.501456108722785</v>
      </c>
      <c r="K25" s="58"/>
      <c r="L25" s="58"/>
    </row>
    <row r="26" spans="1:14" x14ac:dyDescent="0.25">
      <c r="A26" s="145">
        <v>2018</v>
      </c>
      <c r="B26" s="57" t="s">
        <v>3</v>
      </c>
      <c r="C26" s="54">
        <v>23675</v>
      </c>
      <c r="D26" s="55">
        <f t="shared" si="0"/>
        <v>-34.336430453473852</v>
      </c>
      <c r="E26" s="55">
        <f t="shared" si="1"/>
        <v>-9.9570227817289751</v>
      </c>
      <c r="F26" s="54">
        <v>5172</v>
      </c>
      <c r="G26" s="55">
        <f t="shared" si="2"/>
        <v>-41.453475209418158</v>
      </c>
      <c r="H26" s="55">
        <f t="shared" si="3"/>
        <v>-8.4277620396600579</v>
      </c>
      <c r="I26" s="55">
        <f t="shared" si="4"/>
        <v>21.845828933474127</v>
      </c>
      <c r="J26" s="58"/>
      <c r="K26" s="58"/>
      <c r="L26" s="58"/>
    </row>
    <row r="27" spans="1:14" x14ac:dyDescent="0.25">
      <c r="A27" s="146"/>
      <c r="B27" s="57" t="s">
        <v>4</v>
      </c>
      <c r="C27" s="54">
        <v>28209</v>
      </c>
      <c r="D27" s="55">
        <f t="shared" si="0"/>
        <v>19.151003167898615</v>
      </c>
      <c r="E27" s="55">
        <f t="shared" si="1"/>
        <v>7.0184756629614098</v>
      </c>
      <c r="F27" s="54">
        <v>6062</v>
      </c>
      <c r="G27" s="55">
        <f t="shared" si="2"/>
        <v>17.208043310131483</v>
      </c>
      <c r="H27" s="55">
        <f t="shared" si="3"/>
        <v>0.96602265156562339</v>
      </c>
      <c r="I27" s="55">
        <f t="shared" si="4"/>
        <v>21.489595519160552</v>
      </c>
      <c r="K27" s="58"/>
      <c r="L27" s="58"/>
    </row>
    <row r="28" spans="1:14" x14ac:dyDescent="0.25">
      <c r="A28" s="146"/>
      <c r="B28" s="57" t="s">
        <v>5</v>
      </c>
      <c r="C28" s="54">
        <v>29332</v>
      </c>
      <c r="D28" s="55">
        <f t="shared" si="0"/>
        <v>3.9809989719592931</v>
      </c>
      <c r="E28" s="55">
        <f t="shared" si="1"/>
        <v>10.445063634309815</v>
      </c>
      <c r="F28" s="54">
        <v>5580</v>
      </c>
      <c r="G28" s="55">
        <f t="shared" si="2"/>
        <v>-7.9511712306169606</v>
      </c>
      <c r="H28" s="55">
        <f t="shared" si="3"/>
        <v>-6.9069069069069062</v>
      </c>
      <c r="I28" s="55">
        <f t="shared" si="4"/>
        <v>19.023591981453702</v>
      </c>
      <c r="K28" s="58"/>
      <c r="L28" s="58"/>
    </row>
    <row r="29" spans="1:14" x14ac:dyDescent="0.25">
      <c r="A29" s="152"/>
      <c r="B29" s="57" t="s">
        <v>6</v>
      </c>
      <c r="C29" s="54">
        <v>33479</v>
      </c>
      <c r="D29" s="55">
        <f t="shared" ref="D29:D35" si="5">100*(C29/C28-1)</f>
        <v>14.138142642847406</v>
      </c>
      <c r="E29" s="55">
        <f>100*(C29/C25-1)</f>
        <v>-7.1446401331299425</v>
      </c>
      <c r="F29" s="54">
        <v>6408</v>
      </c>
      <c r="G29" s="55">
        <f t="shared" si="2"/>
        <v>14.838709677419359</v>
      </c>
      <c r="H29" s="55">
        <f t="shared" ref="H29:H33" si="6">100*(F29/F25-1)</f>
        <v>-27.462078333710661</v>
      </c>
      <c r="I29" s="55">
        <f t="shared" si="4"/>
        <v>19.140356641476746</v>
      </c>
      <c r="K29" s="58"/>
      <c r="L29" s="58"/>
    </row>
    <row r="30" spans="1:14" x14ac:dyDescent="0.25">
      <c r="A30" s="145">
        <v>2019</v>
      </c>
      <c r="B30" s="57" t="s">
        <v>3</v>
      </c>
      <c r="C30" s="54">
        <v>22770</v>
      </c>
      <c r="D30" s="55">
        <f t="shared" si="5"/>
        <v>-31.987215866662687</v>
      </c>
      <c r="E30" s="55">
        <f t="shared" ref="E30:E33" si="7">100*(C30/C26-1)</f>
        <v>-3.8225976768743397</v>
      </c>
      <c r="F30" s="54">
        <v>4082</v>
      </c>
      <c r="G30" s="55">
        <f t="shared" ref="G30:G35" si="8">100*(F30/F29-1)</f>
        <v>-36.298377028714114</v>
      </c>
      <c r="H30" s="55">
        <f t="shared" si="6"/>
        <v>-21.075019334880118</v>
      </c>
      <c r="I30" s="55">
        <f t="shared" si="4"/>
        <v>17.927097057531842</v>
      </c>
      <c r="J30" s="58"/>
      <c r="K30" s="58"/>
      <c r="L30" s="58"/>
    </row>
    <row r="31" spans="1:14" x14ac:dyDescent="0.25">
      <c r="A31" s="146"/>
      <c r="B31" s="57" t="s">
        <v>4</v>
      </c>
      <c r="C31" s="54">
        <v>26467</v>
      </c>
      <c r="D31" s="55">
        <f t="shared" si="5"/>
        <v>16.236275801493182</v>
      </c>
      <c r="E31" s="55">
        <f>100*(C31/C27-1)</f>
        <v>-6.1753341132262722</v>
      </c>
      <c r="F31" s="54">
        <v>4804</v>
      </c>
      <c r="G31" s="55">
        <f t="shared" si="8"/>
        <v>17.687408133268011</v>
      </c>
      <c r="H31" s="55">
        <f t="shared" si="6"/>
        <v>-20.75222698779281</v>
      </c>
      <c r="I31" s="55">
        <f>100*(F31/C31)</f>
        <v>18.150904900442061</v>
      </c>
      <c r="J31" s="58"/>
      <c r="K31" s="58"/>
      <c r="L31" s="58"/>
    </row>
    <row r="32" spans="1:14" x14ac:dyDescent="0.25">
      <c r="A32" s="146"/>
      <c r="B32" s="57" t="s">
        <v>5</v>
      </c>
      <c r="C32" s="71">
        <v>31478</v>
      </c>
      <c r="D32" s="72">
        <f t="shared" si="5"/>
        <v>18.933010919257942</v>
      </c>
      <c r="E32" s="55">
        <f>100*(C32/C28-1)</f>
        <v>7.31624164734761</v>
      </c>
      <c r="F32" s="71">
        <v>5456</v>
      </c>
      <c r="G32" s="72">
        <f t="shared" si="8"/>
        <v>13.572023313905079</v>
      </c>
      <c r="H32" s="72">
        <f t="shared" si="6"/>
        <v>-2.2222222222222254</v>
      </c>
      <c r="I32" s="72">
        <f>100*(F32/C32)</f>
        <v>17.332740326577291</v>
      </c>
      <c r="J32" s="58"/>
      <c r="K32" s="58"/>
      <c r="L32" s="58"/>
    </row>
    <row r="33" spans="1:12" x14ac:dyDescent="0.25">
      <c r="A33" s="152"/>
      <c r="B33" s="57" t="s">
        <v>6</v>
      </c>
      <c r="C33" s="71">
        <v>28896</v>
      </c>
      <c r="D33" s="72">
        <f t="shared" si="5"/>
        <v>-8.2025541648135238</v>
      </c>
      <c r="E33" s="55">
        <f t="shared" si="7"/>
        <v>-13.689178290868897</v>
      </c>
      <c r="F33" s="54">
        <v>4714</v>
      </c>
      <c r="G33" s="55">
        <f t="shared" si="8"/>
        <v>-13.599706744868033</v>
      </c>
      <c r="H33" s="72">
        <f t="shared" si="6"/>
        <v>-26.435705368289643</v>
      </c>
      <c r="I33" s="72">
        <f t="shared" ref="I33" si="9">100*(F33/C33)</f>
        <v>16.313676633444075</v>
      </c>
      <c r="J33" s="58"/>
      <c r="K33" s="58"/>
      <c r="L33" s="58"/>
    </row>
    <row r="34" spans="1:12" x14ac:dyDescent="0.25">
      <c r="A34" s="144">
        <v>2020</v>
      </c>
      <c r="B34" s="57" t="s">
        <v>3</v>
      </c>
      <c r="C34" s="71">
        <v>24662</v>
      </c>
      <c r="D34" s="72">
        <f t="shared" si="5"/>
        <v>-14.652547065337762</v>
      </c>
      <c r="E34" s="55">
        <f t="shared" ref="E34:E39" si="10">100*(C34/C30-1)</f>
        <v>8.309178743961354</v>
      </c>
      <c r="F34" s="54">
        <v>4607</v>
      </c>
      <c r="G34" s="55">
        <f t="shared" si="8"/>
        <v>-2.2698345354263849</v>
      </c>
      <c r="H34" s="72">
        <f t="shared" ref="H34:H38" si="11">100*(F34/F30-1)</f>
        <v>12.861342479176873</v>
      </c>
      <c r="I34" s="72">
        <f t="shared" ref="I34:I38" si="12">100*(F34/C34)</f>
        <v>18.680561187251644</v>
      </c>
      <c r="J34" s="58"/>
      <c r="K34" s="75"/>
      <c r="L34" s="58"/>
    </row>
    <row r="35" spans="1:12" x14ac:dyDescent="0.25">
      <c r="A35" s="144"/>
      <c r="B35" s="57" t="s">
        <v>4</v>
      </c>
      <c r="C35" s="71">
        <v>13576</v>
      </c>
      <c r="D35" s="72">
        <f t="shared" si="5"/>
        <v>-44.951747627929606</v>
      </c>
      <c r="E35" s="55">
        <f t="shared" si="10"/>
        <v>-48.705935693505118</v>
      </c>
      <c r="F35" s="54">
        <v>3454</v>
      </c>
      <c r="G35" s="55">
        <f t="shared" si="8"/>
        <v>-25.027132624267423</v>
      </c>
      <c r="H35" s="72">
        <f t="shared" si="11"/>
        <v>-28.101582014987514</v>
      </c>
      <c r="I35" s="72">
        <f t="shared" si="12"/>
        <v>25.441956393635827</v>
      </c>
      <c r="J35" s="58"/>
      <c r="K35" s="75"/>
      <c r="L35" s="58"/>
    </row>
    <row r="36" spans="1:12" x14ac:dyDescent="0.25">
      <c r="A36" s="144"/>
      <c r="B36" s="57" t="s">
        <v>5</v>
      </c>
      <c r="C36" s="71">
        <v>24796</v>
      </c>
      <c r="D36" s="72">
        <f t="shared" ref="D36" si="13">100*(C36/C35-1)</f>
        <v>82.645845609899823</v>
      </c>
      <c r="E36" s="55">
        <f t="shared" si="10"/>
        <v>-21.227523985005405</v>
      </c>
      <c r="F36" s="54">
        <v>6232</v>
      </c>
      <c r="G36" s="55">
        <f t="shared" ref="G36" si="14">100*(F36/F35-1)</f>
        <v>80.428488708743487</v>
      </c>
      <c r="H36" s="72">
        <f t="shared" si="11"/>
        <v>14.222873900293266</v>
      </c>
      <c r="I36" s="72">
        <f t="shared" si="12"/>
        <v>25.133085981609938</v>
      </c>
      <c r="J36" s="58"/>
      <c r="K36" s="75"/>
      <c r="L36" s="58"/>
    </row>
    <row r="37" spans="1:12" x14ac:dyDescent="0.25">
      <c r="A37" s="144"/>
      <c r="B37" s="57" t="s">
        <v>6</v>
      </c>
      <c r="C37" s="71">
        <v>32198</v>
      </c>
      <c r="D37" s="72">
        <f t="shared" ref="D37" si="15">100*(C37/C36-1)</f>
        <v>29.85158896596225</v>
      </c>
      <c r="E37" s="55">
        <f t="shared" si="10"/>
        <v>11.427187153931339</v>
      </c>
      <c r="F37" s="54">
        <v>8085</v>
      </c>
      <c r="G37" s="55">
        <f t="shared" ref="G37" si="16">100*(F37/F36-1)</f>
        <v>29.733632862644409</v>
      </c>
      <c r="H37" s="72">
        <f t="shared" si="11"/>
        <v>71.510394569367833</v>
      </c>
      <c r="I37" s="72">
        <f t="shared" si="12"/>
        <v>25.110255295359963</v>
      </c>
      <c r="J37" s="58"/>
      <c r="K37" s="75"/>
      <c r="L37" s="58"/>
    </row>
    <row r="38" spans="1:12" x14ac:dyDescent="0.25">
      <c r="A38" s="153">
        <v>2021</v>
      </c>
      <c r="B38" s="57" t="s">
        <v>3</v>
      </c>
      <c r="C38" s="71">
        <v>26920</v>
      </c>
      <c r="D38" s="72">
        <f t="shared" ref="D38" si="17">100*(C38/C37-1)</f>
        <v>-16.392322504503387</v>
      </c>
      <c r="E38" s="55">
        <f t="shared" si="10"/>
        <v>9.1557862298272674</v>
      </c>
      <c r="F38" s="54">
        <v>6572</v>
      </c>
      <c r="G38" s="55">
        <f t="shared" ref="G38" si="18">100*(F38/F37-1)</f>
        <v>-18.713667285095859</v>
      </c>
      <c r="H38" s="72">
        <f t="shared" si="11"/>
        <v>42.652485348382882</v>
      </c>
      <c r="I38" s="72">
        <f t="shared" si="12"/>
        <v>24.413075780089152</v>
      </c>
      <c r="J38" s="58"/>
      <c r="K38" s="75"/>
      <c r="L38" s="58"/>
    </row>
    <row r="39" spans="1:12" x14ac:dyDescent="0.25">
      <c r="A39" s="154"/>
      <c r="B39" s="57" t="s">
        <v>4</v>
      </c>
      <c r="C39" s="71">
        <v>30692</v>
      </c>
      <c r="D39" s="72">
        <f t="shared" ref="D39" si="19">100*(C39/C38-1)</f>
        <v>14.011887072808316</v>
      </c>
      <c r="E39" s="55">
        <f t="shared" si="10"/>
        <v>126.07542722451383</v>
      </c>
      <c r="F39" s="54">
        <v>6721</v>
      </c>
      <c r="G39" s="55">
        <f t="shared" ref="G39:G40" si="20">100*(F39/F38-1)</f>
        <v>2.2671941570298282</v>
      </c>
      <c r="H39" s="72">
        <f t="shared" ref="H39:H40" si="21">100*(F39/F35-1)</f>
        <v>94.585987261146485</v>
      </c>
      <c r="I39" s="72">
        <f t="shared" ref="I39:I40" si="22">100*(F39/C39)</f>
        <v>21.898214518441286</v>
      </c>
      <c r="J39" s="58"/>
      <c r="K39" s="75"/>
      <c r="L39" s="58"/>
    </row>
    <row r="40" spans="1:12" x14ac:dyDescent="0.25">
      <c r="A40" s="154"/>
      <c r="B40" s="57" t="s">
        <v>5</v>
      </c>
      <c r="C40" s="71">
        <v>37520</v>
      </c>
      <c r="D40" s="72">
        <f t="shared" ref="D40" si="23">100*(C40/C39-1)</f>
        <v>22.246839567313948</v>
      </c>
      <c r="E40" s="55">
        <f t="shared" ref="E40" si="24">100*(C40/C36-1)</f>
        <v>51.314728181964831</v>
      </c>
      <c r="F40" s="54">
        <v>9880</v>
      </c>
      <c r="G40" s="55">
        <f t="shared" si="20"/>
        <v>47.001934235976783</v>
      </c>
      <c r="H40" s="72">
        <f t="shared" si="21"/>
        <v>58.536585365853668</v>
      </c>
      <c r="I40" s="72">
        <f t="shared" si="22"/>
        <v>26.332622601279315</v>
      </c>
      <c r="J40" s="58"/>
      <c r="K40" s="75"/>
      <c r="L40" s="58"/>
    </row>
    <row r="41" spans="1:12" x14ac:dyDescent="0.25">
      <c r="A41" s="154"/>
      <c r="B41" s="57" t="s">
        <v>6</v>
      </c>
      <c r="C41" s="71">
        <v>36181</v>
      </c>
      <c r="D41" s="72">
        <f t="shared" ref="D41" si="25">100*(C41/C40-1)</f>
        <v>-3.5687633262260099</v>
      </c>
      <c r="E41" s="55">
        <f t="shared" ref="E41" si="26">100*(C41/C37-1)</f>
        <v>12.370333561090741</v>
      </c>
      <c r="F41" s="54">
        <v>9124</v>
      </c>
      <c r="G41" s="55">
        <f t="shared" ref="G41" si="27">100*(F41/F40-1)</f>
        <v>-7.6518218623481733</v>
      </c>
      <c r="H41" s="72">
        <f t="shared" ref="H41" si="28">100*(F41/F37-1)</f>
        <v>12.850958565244275</v>
      </c>
      <c r="I41" s="72">
        <f t="shared" ref="I41" si="29">100*(F41/C41)</f>
        <v>25.217655675630859</v>
      </c>
      <c r="J41" s="58"/>
      <c r="K41" s="75"/>
      <c r="L41" s="58"/>
    </row>
    <row r="42" spans="1:12" x14ac:dyDescent="0.25">
      <c r="A42" s="144">
        <v>2022</v>
      </c>
      <c r="B42" s="57" t="s">
        <v>3</v>
      </c>
      <c r="C42" s="71">
        <v>35615</v>
      </c>
      <c r="D42" s="72">
        <f t="shared" ref="D42" si="30">100*(C42/C41-1)</f>
        <v>-1.5643569829468462</v>
      </c>
      <c r="E42" s="55">
        <f t="shared" ref="E42" si="31">100*(C42/C38-1)</f>
        <v>32.299405646359581</v>
      </c>
      <c r="F42" s="54">
        <v>11937</v>
      </c>
      <c r="G42" s="55">
        <f t="shared" ref="G42" si="32">100*(F42/F41-1)</f>
        <v>30.830775975449363</v>
      </c>
      <c r="H42" s="72">
        <f t="shared" ref="H42" si="33">100*(F42/F38-1)</f>
        <v>81.634205721241628</v>
      </c>
      <c r="I42" s="72">
        <f t="shared" ref="I42" si="34">100*(F42/C42)</f>
        <v>33.51677663905658</v>
      </c>
      <c r="J42" s="58"/>
      <c r="K42" s="75"/>
      <c r="L42" s="58"/>
    </row>
    <row r="43" spans="1:12" x14ac:dyDescent="0.25">
      <c r="A43" s="144"/>
      <c r="B43" s="57" t="s">
        <v>4</v>
      </c>
      <c r="C43" s="71">
        <v>35171</v>
      </c>
      <c r="D43" s="72">
        <f t="shared" ref="D43" si="35">100*(C43/C42-1)</f>
        <v>-1.2466657307314333</v>
      </c>
      <c r="E43" s="55">
        <f t="shared" ref="E43" si="36">100*(C43/C39-1)</f>
        <v>14.593379382249449</v>
      </c>
      <c r="F43" s="54">
        <v>10028</v>
      </c>
      <c r="G43" s="55">
        <f t="shared" ref="G43" si="37">100*(F43/F42-1)</f>
        <v>-15.992292870905588</v>
      </c>
      <c r="H43" s="72">
        <f t="shared" ref="H43" si="38">100*(F43/F39-1)</f>
        <v>49.203987501859835</v>
      </c>
      <c r="I43" s="72">
        <f t="shared" ref="I43" si="39">100*(F43/C43)</f>
        <v>28.512126467828608</v>
      </c>
      <c r="J43" s="58"/>
      <c r="K43" s="75"/>
      <c r="L43" s="58"/>
    </row>
    <row r="44" spans="1:12" x14ac:dyDescent="0.25">
      <c r="A44" s="144"/>
      <c r="B44" s="57" t="s">
        <v>5</v>
      </c>
      <c r="C44" s="71">
        <v>37478</v>
      </c>
      <c r="D44" s="72">
        <f>100*(C44/C43-1)</f>
        <v>6.5593813084643626</v>
      </c>
      <c r="E44" s="55">
        <f t="shared" ref="E44" si="40">100*(C44/C40-1)</f>
        <v>-0.11194029850746245</v>
      </c>
      <c r="F44" s="54">
        <v>11062</v>
      </c>
      <c r="G44" s="55">
        <f t="shared" ref="G44" si="41">100*(F44/F43-1)</f>
        <v>10.311128839250095</v>
      </c>
      <c r="H44" s="72">
        <f t="shared" ref="H44" si="42">100*(F44/F40-1)</f>
        <v>11.963562753036427</v>
      </c>
      <c r="I44" s="72">
        <f t="shared" ref="I44" si="43">100*(F44/C44)</f>
        <v>29.515982709856448</v>
      </c>
      <c r="J44" s="58"/>
      <c r="K44" s="75"/>
      <c r="L44" s="58"/>
    </row>
    <row r="45" spans="1:12" x14ac:dyDescent="0.25">
      <c r="A45" s="144"/>
      <c r="B45" s="57" t="s">
        <v>6</v>
      </c>
      <c r="C45" s="71">
        <v>37156</v>
      </c>
      <c r="D45" s="72">
        <f>100*(C45/C44-1)</f>
        <v>-0.85917071348524665</v>
      </c>
      <c r="E45" s="55">
        <f t="shared" ref="E45" si="44">100*(C45/C41-1)</f>
        <v>2.6947845554296412</v>
      </c>
      <c r="F45" s="54">
        <v>10299</v>
      </c>
      <c r="G45" s="55">
        <f t="shared" ref="G45" si="45">100*(F45/F44-1)</f>
        <v>-6.8974868920629202</v>
      </c>
      <c r="H45" s="72">
        <f t="shared" ref="H45" si="46">100*(F45/F41-1)</f>
        <v>12.878123629986838</v>
      </c>
      <c r="I45" s="72">
        <f t="shared" ref="I45" si="47">100*(F45/C45)</f>
        <v>27.71826892022823</v>
      </c>
      <c r="J45" s="58"/>
      <c r="K45" s="75"/>
      <c r="L45" s="58"/>
    </row>
    <row r="46" spans="1:12" x14ac:dyDescent="0.25">
      <c r="A46" s="144">
        <v>2023</v>
      </c>
      <c r="B46" s="57" t="s">
        <v>3</v>
      </c>
      <c r="C46" s="71">
        <v>19030</v>
      </c>
      <c r="D46" s="72">
        <f>100*(C46/C45-1)</f>
        <v>-48.783507374313707</v>
      </c>
      <c r="E46" s="55">
        <f t="shared" ref="E46" si="48">100*(C46/C42-1)</f>
        <v>-46.567457531938793</v>
      </c>
      <c r="F46" s="54">
        <v>7071</v>
      </c>
      <c r="G46" s="55">
        <f t="shared" ref="G46" si="49">100*(F46/F45-1)</f>
        <v>-31.342848820273815</v>
      </c>
      <c r="H46" s="72">
        <f t="shared" ref="H46" si="50">100*(F46/F42-1)</f>
        <v>-40.764011058054784</v>
      </c>
      <c r="I46" s="72">
        <f t="shared" ref="I46" si="51">100*(F46/C46)</f>
        <v>37.157120336311088</v>
      </c>
      <c r="J46" s="58"/>
      <c r="K46" s="58"/>
      <c r="L46" s="58"/>
    </row>
    <row r="47" spans="1:12" x14ac:dyDescent="0.25">
      <c r="A47" s="144"/>
      <c r="B47" s="57" t="s">
        <v>4</v>
      </c>
      <c r="C47" s="71">
        <v>31226</v>
      </c>
      <c r="D47" s="72">
        <f>100*(C47/C46-1)</f>
        <v>64.088281660535998</v>
      </c>
      <c r="E47" s="55">
        <f t="shared" ref="E47" si="52">100*(C47/C43-1)</f>
        <v>-11.216627335020323</v>
      </c>
      <c r="F47" s="54">
        <v>8522</v>
      </c>
      <c r="G47" s="55">
        <f t="shared" ref="G47" si="53">100*(F47/F46-1)</f>
        <v>20.520435581954466</v>
      </c>
      <c r="H47" s="72">
        <f t="shared" ref="H47" si="54">100*(F47/F43-1)</f>
        <v>-15.017949740725967</v>
      </c>
      <c r="I47" s="72">
        <f t="shared" ref="I47" si="55">100*(F47/C47)</f>
        <v>27.291359764298985</v>
      </c>
      <c r="J47" s="58"/>
      <c r="K47" s="58"/>
      <c r="L47" s="58"/>
    </row>
    <row r="48" spans="1:12" x14ac:dyDescent="0.25">
      <c r="A48" s="77"/>
      <c r="B48" s="77"/>
      <c r="F48" s="58"/>
      <c r="H48" s="58"/>
      <c r="J48" s="76"/>
      <c r="K48" s="58"/>
      <c r="L48" s="58"/>
    </row>
    <row r="49" spans="1:12" x14ac:dyDescent="0.25">
      <c r="A49" s="17" t="s">
        <v>61</v>
      </c>
      <c r="F49" s="88"/>
      <c r="H49" s="58"/>
      <c r="L49" s="62"/>
    </row>
    <row r="50" spans="1:12" x14ac:dyDescent="0.25">
      <c r="A50" s="143" t="s">
        <v>146</v>
      </c>
      <c r="B50" s="143"/>
      <c r="C50" s="143"/>
      <c r="D50" s="143"/>
      <c r="E50" s="143"/>
      <c r="F50" s="143"/>
      <c r="G50" s="143"/>
      <c r="H50" s="143"/>
      <c r="K50" s="58"/>
      <c r="L50" s="63"/>
    </row>
    <row r="51" spans="1:12" x14ac:dyDescent="0.25">
      <c r="A51" s="143"/>
      <c r="B51" s="143"/>
      <c r="C51" s="143"/>
      <c r="D51" s="143"/>
      <c r="E51" s="143"/>
      <c r="F51" s="143"/>
      <c r="G51" s="143"/>
      <c r="H51" s="143"/>
    </row>
  </sheetData>
  <autoFilter ref="B1:B13" xr:uid="{00000000-0009-0000-0000-000003000000}"/>
  <mergeCells count="27">
    <mergeCell ref="A2:H2"/>
    <mergeCell ref="A3:H3"/>
    <mergeCell ref="A4:H4"/>
    <mergeCell ref="A5:H5"/>
    <mergeCell ref="A8:I8"/>
    <mergeCell ref="A7:I7"/>
    <mergeCell ref="A22:A25"/>
    <mergeCell ref="A30:A33"/>
    <mergeCell ref="A50:H51"/>
    <mergeCell ref="A38:A41"/>
    <mergeCell ref="A34:A37"/>
    <mergeCell ref="A26:A29"/>
    <mergeCell ref="A42:A45"/>
    <mergeCell ref="A46:A47"/>
    <mergeCell ref="A14:A17"/>
    <mergeCell ref="A18:A21"/>
    <mergeCell ref="A9:I9"/>
    <mergeCell ref="C12:C13"/>
    <mergeCell ref="D12:E12"/>
    <mergeCell ref="F12:F13"/>
    <mergeCell ref="G12:H12"/>
    <mergeCell ref="G10:I10"/>
    <mergeCell ref="A11:A13"/>
    <mergeCell ref="B11:B13"/>
    <mergeCell ref="C11:E11"/>
    <mergeCell ref="F11:H11"/>
    <mergeCell ref="I11:I1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L51"/>
  <sheetViews>
    <sheetView showGridLines="0" workbookViewId="0">
      <pane xSplit="2" ySplit="13" topLeftCell="C29" activePane="bottomRight" state="frozen"/>
      <selection pane="topRight" activeCell="C1" sqref="C1"/>
      <selection pane="bottomLeft" activeCell="A14" sqref="A14"/>
      <selection pane="bottomRight" activeCell="F48" sqref="F48"/>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5703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30" t="s">
        <v>12</v>
      </c>
      <c r="B2" s="131"/>
      <c r="C2" s="131"/>
      <c r="D2" s="131"/>
      <c r="E2" s="131"/>
      <c r="F2" s="131"/>
      <c r="G2" s="131"/>
      <c r="H2" s="131"/>
      <c r="I2" s="13"/>
    </row>
    <row r="3" spans="1:12" s="12" customFormat="1" ht="14.25" x14ac:dyDescent="0.2">
      <c r="A3" s="130" t="s">
        <v>13</v>
      </c>
      <c r="B3" s="131"/>
      <c r="C3" s="131"/>
      <c r="D3" s="131"/>
      <c r="E3" s="131"/>
      <c r="F3" s="131"/>
      <c r="G3" s="131"/>
      <c r="H3" s="131"/>
      <c r="I3" s="13"/>
    </row>
    <row r="4" spans="1:12" s="12" customFormat="1" ht="14.25" x14ac:dyDescent="0.2">
      <c r="A4" s="130" t="s">
        <v>14</v>
      </c>
      <c r="B4" s="131"/>
      <c r="C4" s="131"/>
      <c r="D4" s="131"/>
      <c r="E4" s="131"/>
      <c r="F4" s="131"/>
      <c r="G4" s="131"/>
      <c r="H4" s="131"/>
      <c r="I4" s="13"/>
    </row>
    <row r="5" spans="1:12" s="12" customFormat="1" ht="14.25" x14ac:dyDescent="0.2">
      <c r="A5" s="130" t="s">
        <v>15</v>
      </c>
      <c r="B5" s="131"/>
      <c r="C5" s="131"/>
      <c r="D5" s="131"/>
      <c r="E5" s="131"/>
      <c r="F5" s="131"/>
      <c r="G5" s="131"/>
      <c r="H5" s="131"/>
      <c r="I5" s="13"/>
    </row>
    <row r="6" spans="1:12" s="12" customFormat="1" ht="14.25" x14ac:dyDescent="0.2">
      <c r="A6" s="14"/>
      <c r="B6" s="15"/>
      <c r="C6" s="15"/>
      <c r="D6" s="15"/>
      <c r="E6" s="15"/>
      <c r="F6" s="15"/>
      <c r="G6" s="15"/>
      <c r="H6" s="15"/>
      <c r="I6" s="13"/>
    </row>
    <row r="7" spans="1:12" s="12" customFormat="1" ht="14.25" x14ac:dyDescent="0.2">
      <c r="A7" s="132" t="s">
        <v>18</v>
      </c>
      <c r="B7" s="156"/>
      <c r="C7" s="156"/>
      <c r="D7" s="156"/>
      <c r="E7" s="156"/>
      <c r="F7" s="156"/>
      <c r="G7" s="156"/>
      <c r="H7" s="156"/>
      <c r="I7" s="155"/>
    </row>
    <row r="8" spans="1:12" x14ac:dyDescent="0.25">
      <c r="A8" s="132" t="s">
        <v>69</v>
      </c>
      <c r="B8" s="133"/>
      <c r="C8" s="133"/>
      <c r="D8" s="133"/>
      <c r="E8" s="133"/>
      <c r="F8" s="133"/>
      <c r="G8" s="133"/>
      <c r="H8" s="133"/>
      <c r="I8" s="155"/>
    </row>
    <row r="9" spans="1:12" x14ac:dyDescent="0.25">
      <c r="A9" s="130" t="s">
        <v>159</v>
      </c>
      <c r="B9" s="131"/>
      <c r="C9" s="131"/>
      <c r="D9" s="131"/>
      <c r="E9" s="131"/>
      <c r="F9" s="131"/>
      <c r="G9" s="131"/>
      <c r="H9" s="131"/>
      <c r="I9" s="150"/>
    </row>
    <row r="10" spans="1:12" x14ac:dyDescent="0.25">
      <c r="A10" s="18"/>
      <c r="B10" s="19"/>
      <c r="C10" s="19"/>
      <c r="D10" s="19"/>
      <c r="E10" s="19"/>
      <c r="F10" s="19"/>
      <c r="G10" s="137" t="s">
        <v>53</v>
      </c>
      <c r="H10" s="137"/>
      <c r="I10" s="138"/>
    </row>
    <row r="11" spans="1:12" ht="15" customHeight="1" x14ac:dyDescent="0.25">
      <c r="A11" s="135" t="s">
        <v>1</v>
      </c>
      <c r="B11" s="135" t="s">
        <v>2</v>
      </c>
      <c r="C11" s="139" t="s">
        <v>16</v>
      </c>
      <c r="D11" s="134"/>
      <c r="E11" s="142"/>
      <c r="F11" s="139" t="s">
        <v>17</v>
      </c>
      <c r="G11" s="134"/>
      <c r="H11" s="134"/>
      <c r="I11" s="140" t="s">
        <v>22</v>
      </c>
    </row>
    <row r="12" spans="1:12" ht="15" customHeight="1" x14ac:dyDescent="0.25">
      <c r="A12" s="135"/>
      <c r="B12" s="139"/>
      <c r="C12" s="135" t="s">
        <v>68</v>
      </c>
      <c r="D12" s="134" t="s">
        <v>20</v>
      </c>
      <c r="E12" s="134"/>
      <c r="F12" s="135" t="s">
        <v>68</v>
      </c>
      <c r="G12" s="134" t="s">
        <v>20</v>
      </c>
      <c r="H12" s="134"/>
      <c r="I12" s="141"/>
    </row>
    <row r="13" spans="1:12" x14ac:dyDescent="0.25">
      <c r="A13" s="136"/>
      <c r="B13" s="151"/>
      <c r="C13" s="136"/>
      <c r="D13" s="50" t="s">
        <v>7</v>
      </c>
      <c r="E13" s="51" t="s">
        <v>21</v>
      </c>
      <c r="F13" s="136"/>
      <c r="G13" s="50" t="s">
        <v>7</v>
      </c>
      <c r="H13" s="51" t="s">
        <v>21</v>
      </c>
      <c r="I13" s="141"/>
    </row>
    <row r="14" spans="1:12" x14ac:dyDescent="0.25">
      <c r="A14" s="144">
        <v>2015</v>
      </c>
      <c r="B14" s="57" t="s">
        <v>3</v>
      </c>
      <c r="C14" s="54">
        <v>14242</v>
      </c>
      <c r="D14" s="55"/>
      <c r="E14" s="55"/>
      <c r="F14" s="54">
        <v>4807</v>
      </c>
      <c r="G14" s="55"/>
      <c r="H14" s="55"/>
      <c r="I14" s="55">
        <v>35.713647332201269</v>
      </c>
      <c r="K14" s="108"/>
      <c r="L14" s="58"/>
    </row>
    <row r="15" spans="1:12" x14ac:dyDescent="0.25">
      <c r="A15" s="144"/>
      <c r="B15" s="57" t="s">
        <v>4</v>
      </c>
      <c r="C15" s="54">
        <v>14450</v>
      </c>
      <c r="D15" s="55">
        <v>2.5739565644829838</v>
      </c>
      <c r="E15" s="55"/>
      <c r="F15" s="54">
        <v>4612</v>
      </c>
      <c r="G15" s="55">
        <v>-0.17517517517518399</v>
      </c>
      <c r="H15" s="55"/>
      <c r="I15" s="55">
        <v>34.756469460660448</v>
      </c>
      <c r="K15" s="108"/>
      <c r="L15" s="58"/>
    </row>
    <row r="16" spans="1:12" x14ac:dyDescent="0.25">
      <c r="A16" s="144"/>
      <c r="B16" s="57" t="s">
        <v>5</v>
      </c>
      <c r="C16" s="54">
        <v>16539</v>
      </c>
      <c r="D16" s="55">
        <v>8.6782260172519017</v>
      </c>
      <c r="E16" s="55"/>
      <c r="F16" s="54">
        <v>5223</v>
      </c>
      <c r="G16" s="55">
        <v>13.136124341940331</v>
      </c>
      <c r="H16" s="55"/>
      <c r="I16" s="55">
        <v>36.182153451455143</v>
      </c>
      <c r="K16" s="108"/>
      <c r="L16" s="58"/>
    </row>
    <row r="17" spans="1:12" x14ac:dyDescent="0.25">
      <c r="A17" s="144"/>
      <c r="B17" s="57" t="s">
        <v>6</v>
      </c>
      <c r="C17" s="54">
        <v>15023</v>
      </c>
      <c r="D17" s="55">
        <v>-7.8730056922953509</v>
      </c>
      <c r="E17" s="55"/>
      <c r="F17" s="54">
        <v>4594</v>
      </c>
      <c r="G17" s="55">
        <v>-11.876800354531355</v>
      </c>
      <c r="H17" s="55"/>
      <c r="I17" s="55">
        <v>34.609694543555825</v>
      </c>
      <c r="K17" s="108"/>
      <c r="L17" s="58"/>
    </row>
    <row r="18" spans="1:12" x14ac:dyDescent="0.25">
      <c r="A18" s="144">
        <v>2016</v>
      </c>
      <c r="B18" s="57" t="s">
        <v>3</v>
      </c>
      <c r="C18" s="54">
        <v>12041</v>
      </c>
      <c r="D18" s="55">
        <v>-18.571055608737268</v>
      </c>
      <c r="E18" s="55">
        <v>-16.373223701850023</v>
      </c>
      <c r="F18" s="54">
        <v>3993</v>
      </c>
      <c r="G18" s="55">
        <v>-11.767664068393259</v>
      </c>
      <c r="H18" s="55">
        <v>-12.187187187187192</v>
      </c>
      <c r="I18" s="55">
        <v>37.501335898257985</v>
      </c>
      <c r="K18" s="108"/>
      <c r="L18" s="58"/>
    </row>
    <row r="19" spans="1:12" x14ac:dyDescent="0.25">
      <c r="A19" s="144"/>
      <c r="B19" s="57" t="s">
        <v>4</v>
      </c>
      <c r="C19" s="54">
        <v>13935</v>
      </c>
      <c r="D19" s="55">
        <v>14.246019023191209</v>
      </c>
      <c r="E19" s="55">
        <v>-6.8571926461618915</v>
      </c>
      <c r="F19" s="54">
        <v>4440</v>
      </c>
      <c r="G19" s="55">
        <v>11.997720148190353</v>
      </c>
      <c r="H19" s="55">
        <v>-1.479067435447476</v>
      </c>
      <c r="I19" s="55">
        <v>36.763330215154348</v>
      </c>
      <c r="K19" s="108"/>
      <c r="L19" s="58"/>
    </row>
    <row r="20" spans="1:12" x14ac:dyDescent="0.25">
      <c r="A20" s="144"/>
      <c r="B20" s="57" t="s">
        <v>5</v>
      </c>
      <c r="C20" s="54">
        <v>14440</v>
      </c>
      <c r="D20" s="55">
        <v>-3.049579045837234</v>
      </c>
      <c r="E20" s="55">
        <v>-16.908522408402149</v>
      </c>
      <c r="F20" s="54">
        <v>4295</v>
      </c>
      <c r="G20" s="55">
        <v>-4.4274809160305324</v>
      </c>
      <c r="H20" s="55">
        <v>-16.77376467981388</v>
      </c>
      <c r="I20" s="55">
        <v>36.240833654959474</v>
      </c>
      <c r="K20" s="108"/>
      <c r="L20" s="58"/>
    </row>
    <row r="21" spans="1:12" x14ac:dyDescent="0.25">
      <c r="A21" s="144"/>
      <c r="B21" s="57" t="s">
        <v>6</v>
      </c>
      <c r="C21" s="54">
        <v>14271</v>
      </c>
      <c r="D21" s="55">
        <v>5.6541875723658848</v>
      </c>
      <c r="E21" s="55">
        <v>-4.7080323731616147</v>
      </c>
      <c r="F21" s="54">
        <v>4396</v>
      </c>
      <c r="G21" s="55">
        <v>4.8455804046858333</v>
      </c>
      <c r="H21" s="55">
        <v>-0.98063867236611202</v>
      </c>
      <c r="I21" s="55">
        <v>35.963470319634702</v>
      </c>
      <c r="K21" s="108"/>
      <c r="L21" s="58"/>
    </row>
    <row r="22" spans="1:12" x14ac:dyDescent="0.25">
      <c r="A22" s="144">
        <v>2017</v>
      </c>
      <c r="B22" s="57" t="s">
        <v>3</v>
      </c>
      <c r="C22" s="54">
        <v>11206</v>
      </c>
      <c r="D22" s="55">
        <v>-22.922374429223751</v>
      </c>
      <c r="E22" s="55">
        <v>-9.8001496206048984</v>
      </c>
      <c r="F22" s="54">
        <v>3521</v>
      </c>
      <c r="G22" s="55">
        <v>-21.305231081767388</v>
      </c>
      <c r="H22" s="55">
        <v>-11.684240524365919</v>
      </c>
      <c r="I22" s="55">
        <v>36.718009478672982</v>
      </c>
      <c r="K22" s="108"/>
      <c r="L22" s="58"/>
    </row>
    <row r="23" spans="1:12" x14ac:dyDescent="0.25">
      <c r="A23" s="144"/>
      <c r="B23" s="57" t="s">
        <v>4</v>
      </c>
      <c r="C23" s="54">
        <v>13221</v>
      </c>
      <c r="D23" s="55">
        <v>21.090047393364927</v>
      </c>
      <c r="E23" s="55">
        <v>-4.396632366697844</v>
      </c>
      <c r="F23" s="54">
        <v>4325</v>
      </c>
      <c r="G23" s="55">
        <v>23.78186511777993</v>
      </c>
      <c r="H23" s="55">
        <v>-2.3918575063613332</v>
      </c>
      <c r="I23" s="55">
        <v>37.534246575342465</v>
      </c>
      <c r="K23" s="108"/>
      <c r="L23" s="58"/>
    </row>
    <row r="24" spans="1:12" x14ac:dyDescent="0.25">
      <c r="A24" s="144"/>
      <c r="B24" s="57" t="s">
        <v>5</v>
      </c>
      <c r="C24" s="54">
        <v>15062</v>
      </c>
      <c r="D24" s="55">
        <v>14.774951076320946</v>
      </c>
      <c r="E24" s="55">
        <v>13.180239289849482</v>
      </c>
      <c r="F24" s="54">
        <v>4473</v>
      </c>
      <c r="G24" s="55">
        <v>7.4556830031282715</v>
      </c>
      <c r="H24" s="55">
        <v>9.7444089456869136</v>
      </c>
      <c r="I24" s="55">
        <v>35.14066496163683</v>
      </c>
      <c r="K24" s="108"/>
      <c r="L24" s="58"/>
    </row>
    <row r="25" spans="1:12" x14ac:dyDescent="0.25">
      <c r="A25" s="144"/>
      <c r="B25" s="57" t="s">
        <v>6</v>
      </c>
      <c r="C25" s="54">
        <v>15389</v>
      </c>
      <c r="D25" s="55">
        <v>1.8243819266837278</v>
      </c>
      <c r="E25" s="55">
        <v>9.0776255707762488</v>
      </c>
      <c r="F25" s="54">
        <v>4820</v>
      </c>
      <c r="G25" s="55">
        <v>6.3076176613294592</v>
      </c>
      <c r="H25" s="55">
        <v>11.274758760792267</v>
      </c>
      <c r="I25" s="55">
        <v>36.687876758204958</v>
      </c>
      <c r="K25" s="108"/>
      <c r="L25" s="58"/>
    </row>
    <row r="26" spans="1:12" x14ac:dyDescent="0.25">
      <c r="A26" s="145">
        <v>2018</v>
      </c>
      <c r="B26" s="57" t="s">
        <v>3</v>
      </c>
      <c r="C26" s="54">
        <v>13390</v>
      </c>
      <c r="D26" s="55">
        <f t="shared" ref="D26:D30" si="0">100*(C26/C25-1)</f>
        <v>-12.989797907596333</v>
      </c>
      <c r="E26" s="55">
        <f t="shared" ref="E26:E30" si="1">100*(C26/C22-1)</f>
        <v>19.489559164733183</v>
      </c>
      <c r="F26" s="54">
        <v>4181</v>
      </c>
      <c r="G26" s="55">
        <f t="shared" ref="G26:G30" si="2">100*(F26/F25-1)</f>
        <v>-13.257261410788379</v>
      </c>
      <c r="H26" s="55">
        <f t="shared" ref="H26:H30" si="3">100*(F26/F22-1)</f>
        <v>18.744674808293095</v>
      </c>
      <c r="I26" s="55">
        <f t="shared" ref="I26:I30" si="4">100*(F26/C26)</f>
        <v>31.224794622852876</v>
      </c>
      <c r="J26" s="58"/>
      <c r="K26" s="108"/>
      <c r="L26" s="58"/>
    </row>
    <row r="27" spans="1:12" x14ac:dyDescent="0.25">
      <c r="A27" s="146"/>
      <c r="B27" s="57" t="s">
        <v>4</v>
      </c>
      <c r="C27" s="54">
        <v>14989</v>
      </c>
      <c r="D27" s="55">
        <f t="shared" si="0"/>
        <v>11.941747572815542</v>
      </c>
      <c r="E27" s="55">
        <f t="shared" si="1"/>
        <v>13.372664700098325</v>
      </c>
      <c r="F27" s="54">
        <v>4878</v>
      </c>
      <c r="G27" s="55">
        <f t="shared" si="2"/>
        <v>16.670652953838804</v>
      </c>
      <c r="H27" s="55">
        <f t="shared" si="3"/>
        <v>12.786127167630056</v>
      </c>
      <c r="I27" s="55">
        <f t="shared" si="4"/>
        <v>32.543865501367669</v>
      </c>
      <c r="K27" s="108"/>
      <c r="L27" s="58"/>
    </row>
    <row r="28" spans="1:12" x14ac:dyDescent="0.25">
      <c r="A28" s="146"/>
      <c r="B28" s="57" t="s">
        <v>5</v>
      </c>
      <c r="C28" s="54">
        <v>15390</v>
      </c>
      <c r="D28" s="55">
        <f t="shared" si="0"/>
        <v>2.6752952164921018</v>
      </c>
      <c r="E28" s="55">
        <f t="shared" si="1"/>
        <v>2.1776656486522272</v>
      </c>
      <c r="F28" s="54">
        <v>4819</v>
      </c>
      <c r="G28" s="55">
        <f t="shared" si="2"/>
        <v>-1.2095120951209459</v>
      </c>
      <c r="H28" s="55">
        <f t="shared" si="3"/>
        <v>7.7353006930471757</v>
      </c>
      <c r="I28" s="55">
        <f t="shared" si="4"/>
        <v>31.312540610786225</v>
      </c>
      <c r="K28" s="108"/>
      <c r="L28" s="58"/>
    </row>
    <row r="29" spans="1:12" x14ac:dyDescent="0.25">
      <c r="A29" s="152"/>
      <c r="B29" s="57" t="s">
        <v>6</v>
      </c>
      <c r="C29" s="54">
        <v>16155</v>
      </c>
      <c r="D29" s="55">
        <f t="shared" si="0"/>
        <v>4.9707602339181367</v>
      </c>
      <c r="E29" s="55">
        <f t="shared" si="1"/>
        <v>4.9775813893040421</v>
      </c>
      <c r="F29" s="54">
        <v>4924</v>
      </c>
      <c r="G29" s="55">
        <f t="shared" si="2"/>
        <v>2.1788752853288962</v>
      </c>
      <c r="H29" s="55">
        <f>100*(F29/F25-1)</f>
        <v>2.1576763485477102</v>
      </c>
      <c r="I29" s="55">
        <f t="shared" si="4"/>
        <v>30.479727638502013</v>
      </c>
      <c r="J29" s="58"/>
      <c r="K29" s="108"/>
      <c r="L29" s="58"/>
    </row>
    <row r="30" spans="1:12" x14ac:dyDescent="0.25">
      <c r="A30" s="145">
        <v>2019</v>
      </c>
      <c r="B30" s="57" t="s">
        <v>3</v>
      </c>
      <c r="C30" s="54">
        <v>14637</v>
      </c>
      <c r="D30" s="55">
        <f t="shared" si="0"/>
        <v>-9.3964716805942423</v>
      </c>
      <c r="E30" s="55">
        <f t="shared" si="1"/>
        <v>9.3129200896191264</v>
      </c>
      <c r="F30" s="54">
        <v>4197</v>
      </c>
      <c r="G30" s="55">
        <f t="shared" si="2"/>
        <v>-14.764419171405363</v>
      </c>
      <c r="H30" s="55">
        <f t="shared" si="3"/>
        <v>0.38268356852426688</v>
      </c>
      <c r="I30" s="55">
        <f t="shared" si="4"/>
        <v>28.673908587825377</v>
      </c>
      <c r="K30" s="108"/>
      <c r="L30" s="58"/>
    </row>
    <row r="31" spans="1:12" x14ac:dyDescent="0.25">
      <c r="A31" s="146"/>
      <c r="B31" s="57" t="s">
        <v>4</v>
      </c>
      <c r="C31" s="54">
        <v>18424</v>
      </c>
      <c r="D31" s="55">
        <f>100*(C31/C30-1)</f>
        <v>25.872788139646108</v>
      </c>
      <c r="E31" s="55">
        <f t="shared" ref="E31:E36" si="5">100*(C31/C27-1)</f>
        <v>22.916805657482154</v>
      </c>
      <c r="F31" s="54">
        <v>5012</v>
      </c>
      <c r="G31" s="55">
        <f>100*(F31/F30-1)</f>
        <v>19.418632356445077</v>
      </c>
      <c r="H31" s="55">
        <f t="shared" ref="H31:H36" si="6">100*(F31/F27-1)</f>
        <v>2.7470274702747099</v>
      </c>
      <c r="I31" s="55">
        <f>100*(F31/C31)</f>
        <v>27.203647416413375</v>
      </c>
      <c r="K31" s="108"/>
      <c r="L31" s="58"/>
    </row>
    <row r="32" spans="1:12" x14ac:dyDescent="0.25">
      <c r="A32" s="146"/>
      <c r="B32" s="57" t="s">
        <v>5</v>
      </c>
      <c r="C32" s="54">
        <v>18866</v>
      </c>
      <c r="D32" s="55">
        <f>100*(C32/C31-1)</f>
        <v>2.3990447242726809</v>
      </c>
      <c r="E32" s="55">
        <f t="shared" si="5"/>
        <v>22.586094866796614</v>
      </c>
      <c r="F32" s="54">
        <v>5120</v>
      </c>
      <c r="G32" s="55">
        <f>100*(F32/F31-1)</f>
        <v>2.154828411811649</v>
      </c>
      <c r="H32" s="55">
        <f t="shared" si="6"/>
        <v>6.2461091512761913</v>
      </c>
      <c r="I32" s="55">
        <f>100*(F32/C32)</f>
        <v>27.138768154351744</v>
      </c>
      <c r="J32" s="58"/>
      <c r="K32" s="108"/>
      <c r="L32" s="58"/>
    </row>
    <row r="33" spans="1:12" x14ac:dyDescent="0.25">
      <c r="A33" s="152"/>
      <c r="B33" s="57" t="s">
        <v>6</v>
      </c>
      <c r="C33" s="54">
        <v>18635</v>
      </c>
      <c r="D33" s="55">
        <f t="shared" ref="D33:D34" si="7">100*(C33/C32-1)</f>
        <v>-1.2244248913389155</v>
      </c>
      <c r="E33" s="55">
        <f t="shared" si="5"/>
        <v>15.351284432064372</v>
      </c>
      <c r="F33" s="54">
        <v>5100</v>
      </c>
      <c r="G33" s="55">
        <f t="shared" ref="G33:G34" si="8">100*(F33/F32-1)</f>
        <v>-0.390625</v>
      </c>
      <c r="H33" s="55">
        <f t="shared" si="6"/>
        <v>3.5743298131600376</v>
      </c>
      <c r="I33" s="55">
        <f t="shared" ref="I33:I34" si="9">100*(F33/C33)</f>
        <v>27.367856184598871</v>
      </c>
      <c r="J33" s="58"/>
      <c r="K33" s="108"/>
      <c r="L33" s="58"/>
    </row>
    <row r="34" spans="1:12" x14ac:dyDescent="0.25">
      <c r="A34" s="144">
        <v>2020</v>
      </c>
      <c r="B34" s="57" t="s">
        <v>3</v>
      </c>
      <c r="C34" s="54">
        <v>15193</v>
      </c>
      <c r="D34" s="55">
        <f t="shared" si="7"/>
        <v>-18.470619801448883</v>
      </c>
      <c r="E34" s="55">
        <f t="shared" si="5"/>
        <v>3.79859260777482</v>
      </c>
      <c r="F34" s="54">
        <v>4223</v>
      </c>
      <c r="G34" s="55">
        <f t="shared" si="8"/>
        <v>-17.196078431372552</v>
      </c>
      <c r="H34" s="55">
        <f t="shared" si="6"/>
        <v>0.61949011198474402</v>
      </c>
      <c r="I34" s="55">
        <f t="shared" si="9"/>
        <v>27.795695386033042</v>
      </c>
      <c r="J34" s="58"/>
      <c r="K34" s="108"/>
      <c r="L34" s="58"/>
    </row>
    <row r="35" spans="1:12" x14ac:dyDescent="0.25">
      <c r="A35" s="144"/>
      <c r="B35" s="57" t="s">
        <v>4</v>
      </c>
      <c r="C35" s="54">
        <v>7531</v>
      </c>
      <c r="D35" s="55">
        <f t="shared" ref="D35" si="10">100*(C35/C34-1)</f>
        <v>-50.431119594550125</v>
      </c>
      <c r="E35" s="55">
        <f t="shared" si="5"/>
        <v>-59.12396873643074</v>
      </c>
      <c r="F35" s="54">
        <v>2217</v>
      </c>
      <c r="G35" s="55">
        <f t="shared" ref="G35" si="11">100*(F35/F34-1)</f>
        <v>-47.501775988633675</v>
      </c>
      <c r="H35" s="55">
        <f t="shared" si="6"/>
        <v>-55.766161213088594</v>
      </c>
      <c r="I35" s="55">
        <f t="shared" ref="I35" si="12">100*(F35/C35)</f>
        <v>29.438321604036648</v>
      </c>
      <c r="J35" s="58"/>
      <c r="K35" s="108"/>
      <c r="L35" s="58"/>
    </row>
    <row r="36" spans="1:12" x14ac:dyDescent="0.25">
      <c r="A36" s="144"/>
      <c r="B36" s="57" t="s">
        <v>5</v>
      </c>
      <c r="C36" s="54">
        <v>12708</v>
      </c>
      <c r="D36" s="55">
        <f t="shared" ref="D36" si="13">100*(C36/C35-1)</f>
        <v>68.742530872394099</v>
      </c>
      <c r="E36" s="55">
        <f t="shared" si="5"/>
        <v>-32.640729354394146</v>
      </c>
      <c r="F36" s="54">
        <v>3494</v>
      </c>
      <c r="G36" s="55">
        <f t="shared" ref="G36" si="14">100*(F36/F35-1)</f>
        <v>57.600360847992782</v>
      </c>
      <c r="H36" s="55">
        <f t="shared" si="6"/>
        <v>-31.757812500000004</v>
      </c>
      <c r="I36" s="55">
        <f t="shared" ref="I36" si="15">100*(F36/C36)</f>
        <v>27.49449165879761</v>
      </c>
      <c r="J36" s="58"/>
      <c r="K36" s="108"/>
      <c r="L36" s="58"/>
    </row>
    <row r="37" spans="1:12" x14ac:dyDescent="0.25">
      <c r="A37" s="144"/>
      <c r="B37" s="57" t="s">
        <v>6</v>
      </c>
      <c r="C37" s="54">
        <v>16650</v>
      </c>
      <c r="D37" s="55">
        <f t="shared" ref="D37:D38" si="16">100*(C37/C36-1)</f>
        <v>31.01983002832862</v>
      </c>
      <c r="E37" s="55">
        <f t="shared" ref="E37:E38" si="17">100*(C37/C33-1)</f>
        <v>-10.651998926750739</v>
      </c>
      <c r="F37" s="54">
        <v>4568</v>
      </c>
      <c r="G37" s="55">
        <f t="shared" ref="G37:G38" si="18">100*(F37/F36-1)</f>
        <v>30.738408700629648</v>
      </c>
      <c r="H37" s="55">
        <f t="shared" ref="H37:H38" si="19">100*(F37/F33-1)</f>
        <v>-10.431372549019613</v>
      </c>
      <c r="I37" s="55">
        <f t="shared" ref="I37:I38" si="20">100*(F37/C37)</f>
        <v>27.435435435435434</v>
      </c>
      <c r="J37" s="58"/>
      <c r="K37" s="108"/>
      <c r="L37" s="58"/>
    </row>
    <row r="38" spans="1:12" x14ac:dyDescent="0.25">
      <c r="A38" s="144">
        <v>2021</v>
      </c>
      <c r="B38" s="57" t="s">
        <v>3</v>
      </c>
      <c r="C38" s="54">
        <v>17656</v>
      </c>
      <c r="D38" s="55">
        <f t="shared" si="16"/>
        <v>6.0420420420420395</v>
      </c>
      <c r="E38" s="55">
        <f t="shared" si="17"/>
        <v>16.211413150793131</v>
      </c>
      <c r="F38" s="54">
        <v>4766</v>
      </c>
      <c r="G38" s="55">
        <f t="shared" si="18"/>
        <v>4.3345008756567438</v>
      </c>
      <c r="H38" s="55">
        <f t="shared" si="19"/>
        <v>12.858157707790664</v>
      </c>
      <c r="I38" s="55">
        <f t="shared" si="20"/>
        <v>26.993656547349342</v>
      </c>
      <c r="J38" s="58"/>
      <c r="K38" s="108"/>
      <c r="L38" s="58"/>
    </row>
    <row r="39" spans="1:12" x14ac:dyDescent="0.25">
      <c r="A39" s="144"/>
      <c r="B39" s="57" t="s">
        <v>4</v>
      </c>
      <c r="C39" s="71">
        <v>19018</v>
      </c>
      <c r="D39" s="55">
        <f t="shared" ref="D39" si="21">100*(C39/C38-1)</f>
        <v>7.7140915269596766</v>
      </c>
      <c r="E39" s="55">
        <f t="shared" ref="E39" si="22">100*(C39/C35-1)</f>
        <v>152.52954454919666</v>
      </c>
      <c r="F39" s="54">
        <v>5503</v>
      </c>
      <c r="G39" s="55">
        <f t="shared" ref="G39" si="23">100*(F39/F38-1)</f>
        <v>15.463701216953417</v>
      </c>
      <c r="H39" s="55">
        <f t="shared" ref="H39" si="24">100*(F39/F35-1)</f>
        <v>148.21831303563374</v>
      </c>
      <c r="I39" s="55">
        <f t="shared" ref="I39" si="25">100*(F39/C39)</f>
        <v>28.935745083605006</v>
      </c>
      <c r="J39" s="58"/>
      <c r="K39" s="108"/>
      <c r="L39" s="58"/>
    </row>
    <row r="40" spans="1:12" x14ac:dyDescent="0.25">
      <c r="A40" s="144"/>
      <c r="B40" s="57" t="s">
        <v>5</v>
      </c>
      <c r="C40" s="71">
        <v>21874</v>
      </c>
      <c r="D40" s="55">
        <f t="shared" ref="D40" si="26">100*(C40/C39-1)</f>
        <v>15.017351982332517</v>
      </c>
      <c r="E40" s="55">
        <f t="shared" ref="E40" si="27">100*(C40/C36-1)</f>
        <v>72.12779351589549</v>
      </c>
      <c r="F40" s="54">
        <v>6458</v>
      </c>
      <c r="G40" s="55">
        <f t="shared" ref="G40" si="28">100*(F40/F39-1)</f>
        <v>17.354170452480467</v>
      </c>
      <c r="H40" s="55">
        <f t="shared" ref="H40" si="29">100*(F40/F36-1)</f>
        <v>84.831139095592434</v>
      </c>
      <c r="I40" s="55">
        <f t="shared" ref="I40" si="30">100*(F40/C40)</f>
        <v>29.523635366188167</v>
      </c>
      <c r="J40" s="58"/>
      <c r="K40" s="108"/>
      <c r="L40" s="58"/>
    </row>
    <row r="41" spans="1:12" x14ac:dyDescent="0.25">
      <c r="A41" s="144"/>
      <c r="B41" s="57" t="s">
        <v>6</v>
      </c>
      <c r="C41" s="71">
        <v>21658</v>
      </c>
      <c r="D41" s="55">
        <f t="shared" ref="D41" si="31">100*(C41/C40-1)</f>
        <v>-0.98747371308403054</v>
      </c>
      <c r="E41" s="55">
        <f t="shared" ref="E41" si="32">100*(C41/C37-1)</f>
        <v>30.078078078078075</v>
      </c>
      <c r="F41" s="54">
        <v>6422</v>
      </c>
      <c r="G41" s="55">
        <f t="shared" ref="G41" si="33">100*(F41/F40-1)</f>
        <v>-0.55744812635490915</v>
      </c>
      <c r="H41" s="55">
        <f t="shared" ref="H41" si="34">100*(F41/F37-1)</f>
        <v>40.586690017513135</v>
      </c>
      <c r="I41" s="55">
        <f t="shared" ref="I41" si="35">100*(F41/C41)</f>
        <v>29.651860744297721</v>
      </c>
      <c r="J41" s="58"/>
      <c r="K41" s="108"/>
      <c r="L41" s="58"/>
    </row>
    <row r="42" spans="1:12" x14ac:dyDescent="0.25">
      <c r="A42" s="144">
        <v>2022</v>
      </c>
      <c r="B42" s="57" t="s">
        <v>3</v>
      </c>
      <c r="C42" s="71">
        <v>12966</v>
      </c>
      <c r="D42" s="55">
        <f t="shared" ref="D42" si="36">100*(C42/C41-1)</f>
        <v>-40.132976267430053</v>
      </c>
      <c r="E42" s="55">
        <f t="shared" ref="E42" si="37">100*(C42/C38-1)</f>
        <v>-26.563207974626192</v>
      </c>
      <c r="F42" s="54">
        <v>4313</v>
      </c>
      <c r="G42" s="55">
        <f t="shared" ref="G42" si="38">100*(F42/F41-1)</f>
        <v>-32.840236686390533</v>
      </c>
      <c r="H42" s="55">
        <f t="shared" ref="H42" si="39">100*(F42/F38-1)</f>
        <v>-9.504825849769194</v>
      </c>
      <c r="I42" s="55">
        <f t="shared" ref="I42" si="40">100*(F42/C42)</f>
        <v>33.263921024217183</v>
      </c>
      <c r="J42" s="58"/>
      <c r="K42" s="108"/>
      <c r="L42" s="58"/>
    </row>
    <row r="43" spans="1:12" x14ac:dyDescent="0.25">
      <c r="A43" s="144"/>
      <c r="B43" s="57" t="s">
        <v>4</v>
      </c>
      <c r="C43" s="71">
        <v>14027</v>
      </c>
      <c r="D43" s="55">
        <f t="shared" ref="D43" si="41">100*(C43/C42-1)</f>
        <v>8.1829399969150174</v>
      </c>
      <c r="E43" s="55">
        <f t="shared" ref="E43" si="42">100*(C43/C39-1)</f>
        <v>-26.243558733831108</v>
      </c>
      <c r="F43" s="54">
        <v>4350</v>
      </c>
      <c r="G43" s="55">
        <f t="shared" ref="G43" si="43">100*(F43/F42-1)</f>
        <v>0.85787155112451163</v>
      </c>
      <c r="H43" s="55">
        <f t="shared" ref="H43" si="44">100*(F43/F39-1)</f>
        <v>-20.952207886607312</v>
      </c>
      <c r="I43" s="55">
        <f t="shared" ref="I43" si="45">100*(F43/C43)</f>
        <v>31.011620446282169</v>
      </c>
      <c r="J43" s="58"/>
      <c r="K43" s="108"/>
      <c r="L43" s="58"/>
    </row>
    <row r="44" spans="1:12" x14ac:dyDescent="0.25">
      <c r="A44" s="144"/>
      <c r="B44" s="57" t="s">
        <v>5</v>
      </c>
      <c r="C44" s="71">
        <v>13187</v>
      </c>
      <c r="D44" s="55">
        <f t="shared" ref="D44" si="46">100*(C44/C43-1)</f>
        <v>-5.9884508447993205</v>
      </c>
      <c r="E44" s="55">
        <f t="shared" ref="E44" si="47">100*(C44/C40-1)</f>
        <v>-39.713815488708057</v>
      </c>
      <c r="F44" s="54">
        <v>4018</v>
      </c>
      <c r="G44" s="55">
        <f t="shared" ref="G44" si="48">100*(F44/F43-1)</f>
        <v>-7.6321839080459757</v>
      </c>
      <c r="H44" s="55">
        <f t="shared" ref="H44" si="49">100*(F44/F40-1)</f>
        <v>-37.782595230721583</v>
      </c>
      <c r="I44" s="55">
        <f t="shared" ref="I44" si="50">100*(F44/C44)</f>
        <v>30.46940168347615</v>
      </c>
      <c r="J44" s="58"/>
      <c r="K44" s="108"/>
      <c r="L44" s="58"/>
    </row>
    <row r="45" spans="1:12" x14ac:dyDescent="0.25">
      <c r="A45" s="144"/>
      <c r="B45" s="57" t="s">
        <v>6</v>
      </c>
      <c r="C45" s="71">
        <v>12215</v>
      </c>
      <c r="D45" s="55">
        <f t="shared" ref="D45" si="51">100*(C45/C44-1)</f>
        <v>-7.3708955789792974</v>
      </c>
      <c r="E45" s="55">
        <f t="shared" ref="E45" si="52">100*(C45/C41-1)</f>
        <v>-43.600517129928896</v>
      </c>
      <c r="F45" s="54">
        <v>3570</v>
      </c>
      <c r="G45" s="55">
        <f t="shared" ref="G45" si="53">100*(F45/F44-1)</f>
        <v>-11.149825783972123</v>
      </c>
      <c r="H45" s="55">
        <f t="shared" ref="H45" si="54">100*(F45/F41-1)</f>
        <v>-44.409841170974772</v>
      </c>
      <c r="I45" s="55">
        <f t="shared" ref="I45" si="55">100*(F45/C45)</f>
        <v>29.226361031518628</v>
      </c>
      <c r="J45" s="76"/>
      <c r="K45" s="75"/>
      <c r="L45" s="81"/>
    </row>
    <row r="46" spans="1:12" x14ac:dyDescent="0.25">
      <c r="A46" s="144">
        <v>2023</v>
      </c>
      <c r="B46" s="57" t="s">
        <v>3</v>
      </c>
      <c r="C46" s="71">
        <v>9460</v>
      </c>
      <c r="D46" s="55">
        <f t="shared" ref="D46" si="56">100*(C46/C45-1)</f>
        <v>-22.554236594351206</v>
      </c>
      <c r="E46" s="55">
        <f t="shared" ref="E46" si="57">100*(C46/C42-1)</f>
        <v>-27.039950640135736</v>
      </c>
      <c r="F46" s="71">
        <v>2992</v>
      </c>
      <c r="G46" s="55">
        <f t="shared" ref="G46" si="58">100*(F46/F45-1)</f>
        <v>-16.19047619047619</v>
      </c>
      <c r="H46" s="55">
        <f t="shared" ref="H46" si="59">100*(F46/F42-1)</f>
        <v>-30.628332946904703</v>
      </c>
      <c r="I46" s="55">
        <f t="shared" ref="I46" si="60">100*(F46/C46)</f>
        <v>31.627906976744185</v>
      </c>
      <c r="J46" s="76"/>
      <c r="K46" s="75"/>
      <c r="L46" s="81"/>
    </row>
    <row r="47" spans="1:12" x14ac:dyDescent="0.25">
      <c r="A47" s="144"/>
      <c r="B47" s="57" t="s">
        <v>4</v>
      </c>
      <c r="C47" s="71">
        <v>9922</v>
      </c>
      <c r="D47" s="55">
        <f t="shared" ref="D47" si="61">100*(C47/C46-1)</f>
        <v>4.8837209302325491</v>
      </c>
      <c r="E47" s="55">
        <f t="shared" ref="E47" si="62">100*(C47/C43-1)</f>
        <v>-29.264988949882365</v>
      </c>
      <c r="F47" s="71">
        <v>3292</v>
      </c>
      <c r="G47" s="55">
        <f t="shared" ref="G47" si="63">100*(F47/F46-1)</f>
        <v>10.026737967914446</v>
      </c>
      <c r="H47" s="55">
        <f t="shared" ref="H47" si="64">100*(F47/F43-1)</f>
        <v>-24.321839080459775</v>
      </c>
      <c r="I47" s="55">
        <f t="shared" ref="I47" si="65">100*(F47/C47)</f>
        <v>33.17879459786333</v>
      </c>
      <c r="J47" s="76"/>
      <c r="K47" s="75"/>
      <c r="L47" s="81"/>
    </row>
    <row r="48" spans="1:12" x14ac:dyDescent="0.25">
      <c r="A48" s="77"/>
      <c r="B48" s="77"/>
      <c r="C48" s="102"/>
      <c r="D48" s="77"/>
      <c r="E48" s="77"/>
      <c r="F48" s="102"/>
      <c r="G48" s="76"/>
      <c r="H48" s="76"/>
      <c r="I48" s="102"/>
      <c r="J48" s="76"/>
      <c r="K48" s="75"/>
      <c r="L48" s="81"/>
    </row>
    <row r="49" spans="1:12" x14ac:dyDescent="0.25">
      <c r="A49" s="17" t="s">
        <v>61</v>
      </c>
      <c r="F49" s="88"/>
      <c r="G49" s="76"/>
      <c r="H49" s="76"/>
      <c r="I49" s="76"/>
      <c r="J49" s="76"/>
      <c r="K49" s="58"/>
      <c r="L49" s="58"/>
    </row>
    <row r="50" spans="1:12" x14ac:dyDescent="0.25">
      <c r="A50" s="143" t="s">
        <v>146</v>
      </c>
      <c r="B50" s="143"/>
      <c r="C50" s="143"/>
      <c r="D50" s="143"/>
      <c r="E50" s="143"/>
      <c r="F50" s="143"/>
      <c r="G50" s="143"/>
      <c r="H50" s="143"/>
      <c r="L50" s="82"/>
    </row>
    <row r="51" spans="1:12" x14ac:dyDescent="0.25">
      <c r="A51" s="143"/>
      <c r="B51" s="143"/>
      <c r="C51" s="143"/>
      <c r="D51" s="143"/>
      <c r="E51" s="143"/>
      <c r="F51" s="143"/>
      <c r="G51" s="143"/>
      <c r="H51" s="143"/>
      <c r="L51" s="89"/>
    </row>
  </sheetData>
  <autoFilter ref="B1:B13" xr:uid="{00000000-0009-0000-0000-000004000000}"/>
  <mergeCells count="27">
    <mergeCell ref="I11:I13"/>
    <mergeCell ref="C12:C13"/>
    <mergeCell ref="D12:E12"/>
    <mergeCell ref="F12:F13"/>
    <mergeCell ref="G12:H12"/>
    <mergeCell ref="A50:H51"/>
    <mergeCell ref="A34:A37"/>
    <mergeCell ref="A42:A45"/>
    <mergeCell ref="A38:A41"/>
    <mergeCell ref="A30:A33"/>
    <mergeCell ref="A46:A47"/>
    <mergeCell ref="A26:A29"/>
    <mergeCell ref="A2:H2"/>
    <mergeCell ref="A3:H3"/>
    <mergeCell ref="A4:H4"/>
    <mergeCell ref="A5:H5"/>
    <mergeCell ref="A9:I9"/>
    <mergeCell ref="A7:I7"/>
    <mergeCell ref="A8:I8"/>
    <mergeCell ref="A14:A17"/>
    <mergeCell ref="A18:A21"/>
    <mergeCell ref="A22:A25"/>
    <mergeCell ref="G10:I10"/>
    <mergeCell ref="A11:A13"/>
    <mergeCell ref="B11:B13"/>
    <mergeCell ref="C11:E11"/>
    <mergeCell ref="F11:H11"/>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S57"/>
  <sheetViews>
    <sheetView showGridLines="0" workbookViewId="0">
      <pane xSplit="2" ySplit="13" topLeftCell="C35" activePane="bottomRight" state="frozen"/>
      <selection activeCell="F51" sqref="F51"/>
      <selection pane="topRight" activeCell="F51" sqref="F51"/>
      <selection pane="bottomLeft" activeCell="F51" sqref="F51"/>
      <selection pane="bottomRight" activeCell="H47" sqref="H47"/>
    </sheetView>
  </sheetViews>
  <sheetFormatPr baseColWidth="10" defaultColWidth="11.42578125" defaultRowHeight="15" x14ac:dyDescent="0.25"/>
  <cols>
    <col min="1" max="2" width="11.7109375" style="17" customWidth="1"/>
    <col min="3" max="3" width="14.5703125" style="17" customWidth="1"/>
    <col min="4" max="5" width="10.7109375" style="17" customWidth="1"/>
    <col min="6" max="6" width="14.5703125" style="17" customWidth="1"/>
    <col min="7" max="8" width="10.7109375" style="17" customWidth="1"/>
    <col min="9" max="9" width="11.7109375" style="17" customWidth="1"/>
    <col min="10" max="10" width="12.28515625" style="17" customWidth="1"/>
    <col min="11" max="11" width="11.42578125" style="17" customWidth="1"/>
    <col min="12" max="12" width="11.42578125" style="17"/>
    <col min="13" max="13" width="12.28515625" style="17" bestFit="1" customWidth="1"/>
    <col min="14" max="16384" width="11.42578125" style="17"/>
  </cols>
  <sheetData>
    <row r="1" spans="1:13" s="12" customFormat="1" ht="12.75" x14ac:dyDescent="0.2">
      <c r="A1" s="9"/>
      <c r="B1" s="10"/>
      <c r="C1" s="10"/>
      <c r="D1" s="10"/>
      <c r="E1" s="10"/>
      <c r="F1" s="10"/>
      <c r="G1" s="10"/>
      <c r="H1" s="10"/>
      <c r="I1" s="10"/>
      <c r="J1" s="11"/>
    </row>
    <row r="2" spans="1:13" s="12" customFormat="1" ht="14.25" x14ac:dyDescent="0.2">
      <c r="A2" s="130" t="s">
        <v>12</v>
      </c>
      <c r="B2" s="131"/>
      <c r="C2" s="131"/>
      <c r="D2" s="131"/>
      <c r="E2" s="131"/>
      <c r="F2" s="131"/>
      <c r="G2" s="131"/>
      <c r="H2" s="131"/>
      <c r="I2" s="15"/>
      <c r="J2" s="13"/>
    </row>
    <row r="3" spans="1:13" s="12" customFormat="1" ht="14.25" x14ac:dyDescent="0.2">
      <c r="A3" s="130" t="s">
        <v>13</v>
      </c>
      <c r="B3" s="131"/>
      <c r="C3" s="131"/>
      <c r="D3" s="131"/>
      <c r="E3" s="131"/>
      <c r="F3" s="131"/>
      <c r="G3" s="131"/>
      <c r="H3" s="131"/>
      <c r="I3" s="15"/>
      <c r="J3" s="13"/>
    </row>
    <row r="4" spans="1:13" s="12" customFormat="1" ht="14.25" x14ac:dyDescent="0.2">
      <c r="A4" s="130" t="s">
        <v>14</v>
      </c>
      <c r="B4" s="131"/>
      <c r="C4" s="131"/>
      <c r="D4" s="131"/>
      <c r="E4" s="131"/>
      <c r="F4" s="131"/>
      <c r="G4" s="131"/>
      <c r="H4" s="131"/>
      <c r="I4" s="15"/>
      <c r="J4" s="13"/>
    </row>
    <row r="5" spans="1:13" s="12" customFormat="1" ht="14.25" x14ac:dyDescent="0.2">
      <c r="A5" s="130" t="s">
        <v>15</v>
      </c>
      <c r="B5" s="131"/>
      <c r="C5" s="131"/>
      <c r="D5" s="131"/>
      <c r="E5" s="131"/>
      <c r="F5" s="131"/>
      <c r="G5" s="131"/>
      <c r="H5" s="131"/>
      <c r="I5" s="15"/>
      <c r="J5" s="13"/>
    </row>
    <row r="6" spans="1:13" s="12" customFormat="1" ht="14.25" x14ac:dyDescent="0.2">
      <c r="A6" s="14"/>
      <c r="B6" s="15"/>
      <c r="C6" s="15"/>
      <c r="D6" s="15"/>
      <c r="E6" s="15"/>
      <c r="F6" s="15"/>
      <c r="G6" s="15"/>
      <c r="H6" s="15"/>
      <c r="I6" s="15"/>
      <c r="J6" s="13"/>
    </row>
    <row r="7" spans="1:13" s="12" customFormat="1" ht="14.25" x14ac:dyDescent="0.2">
      <c r="A7" s="132" t="s">
        <v>17</v>
      </c>
      <c r="B7" s="156"/>
      <c r="C7" s="156"/>
      <c r="D7" s="156"/>
      <c r="E7" s="156"/>
      <c r="F7" s="156"/>
      <c r="G7" s="156"/>
      <c r="H7" s="156"/>
      <c r="I7" s="156"/>
      <c r="J7" s="155"/>
    </row>
    <row r="8" spans="1:13" x14ac:dyDescent="0.25">
      <c r="A8" s="132" t="s">
        <v>71</v>
      </c>
      <c r="B8" s="133"/>
      <c r="C8" s="133"/>
      <c r="D8" s="133"/>
      <c r="E8" s="133"/>
      <c r="F8" s="133"/>
      <c r="G8" s="133"/>
      <c r="H8" s="133"/>
      <c r="I8" s="133"/>
      <c r="J8" s="155"/>
    </row>
    <row r="9" spans="1:13" x14ac:dyDescent="0.25">
      <c r="A9" s="130" t="s">
        <v>159</v>
      </c>
      <c r="B9" s="131"/>
      <c r="C9" s="131"/>
      <c r="D9" s="131"/>
      <c r="E9" s="131"/>
      <c r="F9" s="131"/>
      <c r="G9" s="131"/>
      <c r="H9" s="131"/>
      <c r="I9" s="131"/>
      <c r="J9" s="150"/>
    </row>
    <row r="10" spans="1:13" x14ac:dyDescent="0.25">
      <c r="A10" s="18"/>
      <c r="B10" s="19"/>
      <c r="C10" s="19"/>
      <c r="D10" s="19"/>
      <c r="E10" s="19"/>
      <c r="F10" s="19"/>
      <c r="G10" s="137" t="s">
        <v>53</v>
      </c>
      <c r="H10" s="137"/>
      <c r="I10" s="137"/>
      <c r="J10" s="138"/>
    </row>
    <row r="11" spans="1:13" ht="15" customHeight="1" x14ac:dyDescent="0.25">
      <c r="A11" s="135" t="s">
        <v>1</v>
      </c>
      <c r="B11" s="135" t="s">
        <v>2</v>
      </c>
      <c r="C11" s="139" t="s">
        <v>51</v>
      </c>
      <c r="D11" s="134"/>
      <c r="E11" s="142"/>
      <c r="F11" s="139" t="s">
        <v>58</v>
      </c>
      <c r="G11" s="134"/>
      <c r="H11" s="134"/>
      <c r="I11" s="159" t="s">
        <v>52</v>
      </c>
      <c r="J11" s="157" t="s">
        <v>72</v>
      </c>
    </row>
    <row r="12" spans="1:13" ht="15" customHeight="1" x14ac:dyDescent="0.25">
      <c r="A12" s="135"/>
      <c r="B12" s="139"/>
      <c r="C12" s="135" t="s">
        <v>66</v>
      </c>
      <c r="D12" s="134" t="s">
        <v>20</v>
      </c>
      <c r="E12" s="134"/>
      <c r="F12" s="135" t="s">
        <v>66</v>
      </c>
      <c r="G12" s="134" t="s">
        <v>20</v>
      </c>
      <c r="H12" s="134"/>
      <c r="I12" s="160"/>
      <c r="J12" s="158"/>
    </row>
    <row r="13" spans="1:13" x14ac:dyDescent="0.25">
      <c r="A13" s="136"/>
      <c r="B13" s="151"/>
      <c r="C13" s="136"/>
      <c r="D13" s="52" t="s">
        <v>7</v>
      </c>
      <c r="E13" s="56" t="s">
        <v>21</v>
      </c>
      <c r="F13" s="136"/>
      <c r="G13" s="52" t="s">
        <v>7</v>
      </c>
      <c r="H13" s="56" t="s">
        <v>21</v>
      </c>
      <c r="I13" s="160"/>
      <c r="J13" s="158"/>
    </row>
    <row r="14" spans="1:13" x14ac:dyDescent="0.25">
      <c r="A14" s="144">
        <v>2015</v>
      </c>
      <c r="B14" s="57" t="s">
        <v>3</v>
      </c>
      <c r="C14" s="54">
        <v>4263</v>
      </c>
      <c r="D14" s="55">
        <v>20.786516853932582</v>
      </c>
      <c r="E14" s="55"/>
      <c r="F14" s="54">
        <v>2614</v>
      </c>
      <c r="G14" s="55">
        <v>0.86580086580086402</v>
      </c>
      <c r="H14" s="55"/>
      <c r="I14" s="55">
        <v>63.678877630553387</v>
      </c>
      <c r="J14" s="55">
        <v>36.321122369446613</v>
      </c>
      <c r="L14" s="58"/>
      <c r="M14" s="58"/>
    </row>
    <row r="15" spans="1:13" x14ac:dyDescent="0.25">
      <c r="A15" s="144"/>
      <c r="B15" s="57" t="s">
        <v>4</v>
      </c>
      <c r="C15" s="54">
        <v>3766</v>
      </c>
      <c r="D15" s="55">
        <v>-11.407588739290091</v>
      </c>
      <c r="E15" s="55"/>
      <c r="F15" s="54">
        <v>2309</v>
      </c>
      <c r="G15" s="55">
        <v>-13.004291845493569</v>
      </c>
      <c r="H15" s="55"/>
      <c r="I15" s="55">
        <v>64.0984767977329</v>
      </c>
      <c r="J15" s="55">
        <v>35.9015232022671</v>
      </c>
      <c r="L15" s="58"/>
      <c r="M15" s="58"/>
    </row>
    <row r="16" spans="1:13" x14ac:dyDescent="0.25">
      <c r="A16" s="144"/>
      <c r="B16" s="57" t="s">
        <v>5</v>
      </c>
      <c r="C16" s="54">
        <v>3645</v>
      </c>
      <c r="D16" s="55">
        <v>-4.2276872064106072</v>
      </c>
      <c r="E16" s="55"/>
      <c r="F16" s="54">
        <v>2515</v>
      </c>
      <c r="G16" s="55">
        <v>9.2747903305377264</v>
      </c>
      <c r="H16" s="55"/>
      <c r="I16" s="55">
        <v>61.010385495511358</v>
      </c>
      <c r="J16" s="55">
        <v>38.989614504488642</v>
      </c>
      <c r="L16" s="58"/>
      <c r="M16" s="58"/>
    </row>
    <row r="17" spans="1:19" x14ac:dyDescent="0.25">
      <c r="A17" s="144"/>
      <c r="B17" s="57" t="s">
        <v>6</v>
      </c>
      <c r="C17" s="54">
        <v>4054</v>
      </c>
      <c r="D17" s="55">
        <v>7.0398153491056092</v>
      </c>
      <c r="E17" s="55"/>
      <c r="F17" s="54">
        <v>2779</v>
      </c>
      <c r="G17" s="55">
        <v>11.241534988713326</v>
      </c>
      <c r="H17" s="55"/>
      <c r="I17" s="55">
        <v>60.090702947845806</v>
      </c>
      <c r="J17" s="55">
        <v>39.909297052154194</v>
      </c>
      <c r="L17" s="58"/>
      <c r="M17" s="58"/>
    </row>
    <row r="18" spans="1:19" x14ac:dyDescent="0.25">
      <c r="A18" s="144">
        <v>2016</v>
      </c>
      <c r="B18" s="57" t="s">
        <v>3</v>
      </c>
      <c r="C18" s="54">
        <v>5307</v>
      </c>
      <c r="D18" s="55">
        <v>36.064690026954196</v>
      </c>
      <c r="E18" s="55">
        <v>23.57405140758874</v>
      </c>
      <c r="F18" s="54">
        <v>2305</v>
      </c>
      <c r="G18" s="55">
        <v>-18.912337662337663</v>
      </c>
      <c r="H18" s="55">
        <v>-14.248927038626618</v>
      </c>
      <c r="I18" s="55">
        <v>71.643485665625889</v>
      </c>
      <c r="J18" s="55">
        <v>28.356514334374111</v>
      </c>
      <c r="L18" s="58"/>
      <c r="M18" s="58"/>
    </row>
    <row r="19" spans="1:19" x14ac:dyDescent="0.25">
      <c r="A19" s="144"/>
      <c r="B19" s="57" t="s">
        <v>4</v>
      </c>
      <c r="C19" s="54">
        <v>5262</v>
      </c>
      <c r="D19" s="55">
        <v>-2.1790808240887571</v>
      </c>
      <c r="E19" s="55">
        <v>36.446532191213038</v>
      </c>
      <c r="F19" s="54">
        <v>2896</v>
      </c>
      <c r="G19" s="55">
        <v>27.077077077077078</v>
      </c>
      <c r="H19" s="55">
        <v>25.259003453379364</v>
      </c>
      <c r="I19" s="55">
        <v>66.042530426641704</v>
      </c>
      <c r="J19" s="55">
        <v>33.957469573358296</v>
      </c>
      <c r="L19" s="58"/>
      <c r="M19" s="58"/>
    </row>
    <row r="20" spans="1:19" x14ac:dyDescent="0.25">
      <c r="A20" s="144"/>
      <c r="B20" s="57" t="s">
        <v>5</v>
      </c>
      <c r="C20" s="54">
        <v>4909</v>
      </c>
      <c r="D20" s="55">
        <v>-6.1158363710003982</v>
      </c>
      <c r="E20" s="55">
        <v>33.756491633006362</v>
      </c>
      <c r="F20" s="54">
        <v>2607</v>
      </c>
      <c r="G20" s="55">
        <v>-13.70618353682552</v>
      </c>
      <c r="H20" s="55">
        <v>-1.0835214446952506</v>
      </c>
      <c r="I20" s="55">
        <v>67.906840486304375</v>
      </c>
      <c r="J20" s="55">
        <v>32.093159513695625</v>
      </c>
      <c r="L20" s="58"/>
      <c r="M20" s="58"/>
    </row>
    <row r="21" spans="1:19" x14ac:dyDescent="0.25">
      <c r="A21" s="144"/>
      <c r="B21" s="57" t="s">
        <v>6</v>
      </c>
      <c r="C21" s="54">
        <v>4549</v>
      </c>
      <c r="D21" s="55">
        <v>-7.8731665228645369</v>
      </c>
      <c r="E21" s="55">
        <v>15.121293800539078</v>
      </c>
      <c r="F21" s="54">
        <v>2926</v>
      </c>
      <c r="G21" s="55">
        <v>13.783660429027833</v>
      </c>
      <c r="H21" s="55">
        <v>1.1769480519480595</v>
      </c>
      <c r="I21" s="55">
        <v>63.143110585452398</v>
      </c>
      <c r="J21" s="55">
        <v>36.856889414547602</v>
      </c>
      <c r="L21" s="58"/>
      <c r="M21" s="58"/>
    </row>
    <row r="22" spans="1:19" x14ac:dyDescent="0.25">
      <c r="A22" s="144">
        <v>2017</v>
      </c>
      <c r="B22" s="57" t="s">
        <v>3</v>
      </c>
      <c r="C22" s="54">
        <v>3189</v>
      </c>
      <c r="D22" s="55">
        <v>-29.290564270662614</v>
      </c>
      <c r="E22" s="55">
        <v>-40.174326465927102</v>
      </c>
      <c r="F22" s="54">
        <v>2459</v>
      </c>
      <c r="G22" s="55">
        <v>-17.609306056959483</v>
      </c>
      <c r="H22" s="55">
        <v>2.8028028028028018</v>
      </c>
      <c r="I22" s="55">
        <v>59.519117067402441</v>
      </c>
      <c r="J22" s="55">
        <v>40.480882932597559</v>
      </c>
      <c r="L22" s="58"/>
      <c r="M22" s="58"/>
      <c r="N22" s="58"/>
    </row>
    <row r="23" spans="1:19" x14ac:dyDescent="0.25">
      <c r="A23" s="144"/>
      <c r="B23" s="57" t="s">
        <v>4</v>
      </c>
      <c r="C23" s="54">
        <v>3531</v>
      </c>
      <c r="D23" s="55">
        <v>11.523178807947019</v>
      </c>
      <c r="E23" s="55">
        <v>-31.794248683677608</v>
      </c>
      <c r="F23" s="54">
        <v>2473</v>
      </c>
      <c r="G23" s="55">
        <v>3.8948393378773147</v>
      </c>
      <c r="H23" s="55">
        <v>-15.951161874753836</v>
      </c>
      <c r="I23" s="55">
        <v>61.214103962195566</v>
      </c>
      <c r="J23" s="55">
        <v>38.785896037804434</v>
      </c>
      <c r="L23" s="58"/>
      <c r="M23" s="58"/>
      <c r="N23" s="58"/>
    </row>
    <row r="24" spans="1:19" x14ac:dyDescent="0.25">
      <c r="A24" s="144"/>
      <c r="B24" s="57" t="s">
        <v>5</v>
      </c>
      <c r="C24" s="54">
        <v>3651</v>
      </c>
      <c r="D24" s="55">
        <v>3.8895486935867041</v>
      </c>
      <c r="E24" s="55">
        <v>-24.525452976704059</v>
      </c>
      <c r="F24" s="54">
        <v>2343</v>
      </c>
      <c r="G24" s="55">
        <v>-4.2642924086223104</v>
      </c>
      <c r="H24" s="55">
        <v>-6.7549064354176238</v>
      </c>
      <c r="I24" s="55">
        <v>63.136051966798988</v>
      </c>
      <c r="J24" s="55">
        <v>36.863948033201012</v>
      </c>
      <c r="L24" s="58"/>
      <c r="M24" s="58"/>
      <c r="N24" s="58"/>
      <c r="O24" s="82"/>
      <c r="P24" s="82"/>
    </row>
    <row r="25" spans="1:19" x14ac:dyDescent="0.25">
      <c r="A25" s="144"/>
      <c r="B25" s="57" t="s">
        <v>6</v>
      </c>
      <c r="C25" s="54">
        <v>6297</v>
      </c>
      <c r="D25" s="55">
        <v>65.275793083738222</v>
      </c>
      <c r="E25" s="55">
        <v>35.401545305549035</v>
      </c>
      <c r="F25" s="54">
        <v>2537</v>
      </c>
      <c r="G25" s="55">
        <v>4.8458149779735606</v>
      </c>
      <c r="H25" s="55">
        <v>-14.079422382671481</v>
      </c>
      <c r="I25" s="55">
        <v>72.971608832807561</v>
      </c>
      <c r="J25" s="55">
        <v>27.028391167192439</v>
      </c>
      <c r="L25" s="58"/>
      <c r="M25" s="58"/>
      <c r="N25" s="58"/>
      <c r="O25" s="82"/>
      <c r="P25" s="82"/>
    </row>
    <row r="26" spans="1:19" x14ac:dyDescent="0.25">
      <c r="A26" s="144">
        <v>2018</v>
      </c>
      <c r="B26" s="57" t="s">
        <v>3</v>
      </c>
      <c r="C26" s="54">
        <v>2867</v>
      </c>
      <c r="D26" s="55">
        <f t="shared" ref="D26:D30" si="0">100*(C26/C25-1)</f>
        <v>-54.470382721931074</v>
      </c>
      <c r="E26" s="55">
        <f t="shared" ref="E26:E29" si="1">100*(C26/C22-1)</f>
        <v>-10.097209156475383</v>
      </c>
      <c r="F26" s="54">
        <v>2305</v>
      </c>
      <c r="G26" s="55">
        <f t="shared" ref="G26:G30" si="2">100*(F26/F25-1)</f>
        <v>-9.1446590461174644</v>
      </c>
      <c r="H26" s="55">
        <f t="shared" ref="H26:H30" si="3">100*(F26/F22-1)</f>
        <v>-6.2627084180561177</v>
      </c>
      <c r="I26" s="55">
        <f>100*(C26/SUM(C26,F26))</f>
        <v>55.433101314771847</v>
      </c>
      <c r="J26" s="55">
        <f>100*F26/SUM(C26,F26)</f>
        <v>44.566898685228153</v>
      </c>
      <c r="L26" s="58"/>
      <c r="M26" s="58"/>
      <c r="N26" s="58"/>
      <c r="O26" s="82"/>
      <c r="P26" s="82"/>
    </row>
    <row r="27" spans="1:19" x14ac:dyDescent="0.25">
      <c r="A27" s="144"/>
      <c r="B27" s="57" t="s">
        <v>4</v>
      </c>
      <c r="C27" s="54">
        <v>3865</v>
      </c>
      <c r="D27" s="55">
        <f t="shared" si="0"/>
        <v>34.809905824904085</v>
      </c>
      <c r="E27" s="55">
        <f t="shared" si="1"/>
        <v>9.4590767487963809</v>
      </c>
      <c r="F27" s="54">
        <v>2197</v>
      </c>
      <c r="G27" s="55">
        <f t="shared" si="2"/>
        <v>-4.6854663774403509</v>
      </c>
      <c r="H27" s="55">
        <f t="shared" si="3"/>
        <v>-11.160533764658309</v>
      </c>
      <c r="I27" s="55">
        <f t="shared" ref="I27:I29" si="4">100*(C27/SUM(C27,F27))</f>
        <v>63.75783569778951</v>
      </c>
      <c r="J27" s="55">
        <f t="shared" ref="J27:J29" si="5">100*F27/SUM(C27,F27)</f>
        <v>36.24216430221049</v>
      </c>
      <c r="L27" s="58"/>
      <c r="M27" s="58"/>
      <c r="N27" s="58"/>
      <c r="O27" s="82"/>
      <c r="P27" s="82"/>
    </row>
    <row r="28" spans="1:19" x14ac:dyDescent="0.25">
      <c r="A28" s="144"/>
      <c r="B28" s="57" t="s">
        <v>5</v>
      </c>
      <c r="C28" s="54">
        <v>3320</v>
      </c>
      <c r="D28" s="55">
        <f t="shared" si="0"/>
        <v>-14.100905562742561</v>
      </c>
      <c r="E28" s="55">
        <f t="shared" si="1"/>
        <v>-9.0660093125171208</v>
      </c>
      <c r="F28" s="54">
        <v>2260</v>
      </c>
      <c r="G28" s="55">
        <f t="shared" si="2"/>
        <v>2.8675466545289074</v>
      </c>
      <c r="H28" s="55">
        <f t="shared" si="3"/>
        <v>-3.5424669227486105</v>
      </c>
      <c r="I28" s="55">
        <f t="shared" si="4"/>
        <v>59.498207885304652</v>
      </c>
      <c r="J28" s="55">
        <f t="shared" si="5"/>
        <v>40.501792114695341</v>
      </c>
      <c r="L28" s="58"/>
      <c r="M28" s="58"/>
      <c r="N28" s="58"/>
      <c r="O28" s="82"/>
      <c r="P28" s="82"/>
    </row>
    <row r="29" spans="1:19" x14ac:dyDescent="0.25">
      <c r="A29" s="144"/>
      <c r="B29" s="57" t="s">
        <v>6</v>
      </c>
      <c r="C29" s="54">
        <v>3842</v>
      </c>
      <c r="D29" s="55">
        <f t="shared" si="0"/>
        <v>15.722891566265051</v>
      </c>
      <c r="E29" s="55">
        <f t="shared" si="1"/>
        <v>-38.986819120215976</v>
      </c>
      <c r="F29" s="54">
        <v>2566</v>
      </c>
      <c r="G29" s="55">
        <f t="shared" si="2"/>
        <v>13.539823008849549</v>
      </c>
      <c r="H29" s="55">
        <f t="shared" si="3"/>
        <v>1.1430823807646817</v>
      </c>
      <c r="I29" s="55">
        <f t="shared" si="4"/>
        <v>59.956304619225961</v>
      </c>
      <c r="J29" s="55">
        <f t="shared" si="5"/>
        <v>40.043695380774032</v>
      </c>
      <c r="K29" s="58"/>
      <c r="L29" s="58"/>
      <c r="M29" s="58"/>
      <c r="N29" s="58"/>
      <c r="O29" s="58"/>
      <c r="P29" s="58"/>
      <c r="Q29" s="58"/>
      <c r="R29" s="58"/>
      <c r="S29" s="58"/>
    </row>
    <row r="30" spans="1:19" x14ac:dyDescent="0.25">
      <c r="A30" s="145">
        <v>2019</v>
      </c>
      <c r="B30" s="57" t="s">
        <v>3</v>
      </c>
      <c r="C30" s="61">
        <v>2009</v>
      </c>
      <c r="D30" s="55">
        <f t="shared" si="0"/>
        <v>-47.709526288391459</v>
      </c>
      <c r="E30" s="55">
        <f>100*(C30/C26-1)</f>
        <v>-29.926752703174053</v>
      </c>
      <c r="F30" s="54">
        <v>2073</v>
      </c>
      <c r="G30" s="55">
        <f t="shared" si="2"/>
        <v>-19.212782540919715</v>
      </c>
      <c r="H30" s="55">
        <f t="shared" si="3"/>
        <v>-10.065075921908894</v>
      </c>
      <c r="I30" s="55">
        <f>100*(C30/SUM(C30,F30))</f>
        <v>49.216070553650169</v>
      </c>
      <c r="J30" s="55">
        <f>100*F30/SUM(C30,F30)</f>
        <v>50.783929446349831</v>
      </c>
      <c r="L30" s="58"/>
      <c r="M30" s="58"/>
      <c r="N30" s="58"/>
      <c r="O30" s="82"/>
      <c r="P30" s="82"/>
      <c r="Q30" s="76"/>
      <c r="R30" s="76"/>
    </row>
    <row r="31" spans="1:19" x14ac:dyDescent="0.25">
      <c r="A31" s="146"/>
      <c r="B31" s="57" t="s">
        <v>4</v>
      </c>
      <c r="C31" s="61">
        <v>2595</v>
      </c>
      <c r="D31" s="55">
        <f>100*(C31/C30-1)</f>
        <v>29.168740666998506</v>
      </c>
      <c r="E31" s="55">
        <f>100*(C31/C27-1)</f>
        <v>-32.858990944372579</v>
      </c>
      <c r="F31" s="54">
        <v>2209</v>
      </c>
      <c r="G31" s="55">
        <f>100*(F31/F30-1)</f>
        <v>6.560540279787741</v>
      </c>
      <c r="H31" s="55">
        <f>100*(F31/F27-1)</f>
        <v>0.54619936276740777</v>
      </c>
      <c r="I31" s="55">
        <v>57.12</v>
      </c>
      <c r="J31" s="66">
        <v>42.88</v>
      </c>
      <c r="K31" s="68"/>
      <c r="L31" s="58"/>
      <c r="M31" s="58"/>
      <c r="N31" s="58"/>
      <c r="O31" s="82"/>
      <c r="P31" s="82"/>
      <c r="Q31" s="76"/>
      <c r="R31" s="76"/>
    </row>
    <row r="32" spans="1:19" x14ac:dyDescent="0.25">
      <c r="A32" s="146"/>
      <c r="B32" s="57" t="s">
        <v>5</v>
      </c>
      <c r="C32" s="71">
        <v>2934</v>
      </c>
      <c r="D32" s="72">
        <f>100*(C32/C31-1)</f>
        <v>13.063583815028901</v>
      </c>
      <c r="E32" s="72">
        <f>100*(C32/C28-1)</f>
        <v>-11.626506024096383</v>
      </c>
      <c r="F32" s="71">
        <v>2522</v>
      </c>
      <c r="G32" s="72">
        <f>100*(F32/F31-1)</f>
        <v>14.169307378904472</v>
      </c>
      <c r="H32" s="72">
        <f>100*(F32/F28-1)</f>
        <v>11.592920353982294</v>
      </c>
      <c r="I32" s="72">
        <f t="shared" ref="I32:I37" si="6">100*(C32/SUM(C32,F32))</f>
        <v>53.775659824046919</v>
      </c>
      <c r="J32" s="72">
        <f>100*F32/SUM(C32,F32)</f>
        <v>46.224340175953081</v>
      </c>
      <c r="L32" s="58"/>
      <c r="M32" s="58"/>
      <c r="N32" s="58"/>
      <c r="O32" s="82"/>
      <c r="P32" s="82"/>
      <c r="Q32" s="76"/>
      <c r="R32" s="76"/>
    </row>
    <row r="33" spans="1:18" x14ac:dyDescent="0.25">
      <c r="A33" s="152"/>
      <c r="B33" s="57" t="s">
        <v>6</v>
      </c>
      <c r="C33" s="71">
        <v>2402</v>
      </c>
      <c r="D33" s="72">
        <f t="shared" ref="D33:D34" si="7">100*(C33/C32-1)</f>
        <v>-18.132242672119968</v>
      </c>
      <c r="E33" s="72">
        <f t="shared" ref="E33:E34" si="8">100*(C33/C29-1)</f>
        <v>-37.480478917230606</v>
      </c>
      <c r="F33" s="71">
        <v>2312</v>
      </c>
      <c r="G33" s="72">
        <f>100*(F33/F32-1)</f>
        <v>-8.3267248215701866</v>
      </c>
      <c r="H33" s="72">
        <f t="shared" ref="H33" si="9">100*(F33/F29-1)</f>
        <v>-9.8986749805144214</v>
      </c>
      <c r="I33" s="72">
        <f t="shared" si="6"/>
        <v>50.954603309291471</v>
      </c>
      <c r="J33" s="72">
        <f t="shared" ref="J33:J34" si="10">100*F33/SUM(C33,F33)</f>
        <v>49.045396690708529</v>
      </c>
      <c r="K33" s="58"/>
      <c r="L33" s="58"/>
      <c r="M33" s="58"/>
      <c r="N33" s="58"/>
      <c r="O33" s="82"/>
      <c r="P33" s="82"/>
      <c r="Q33" s="76"/>
      <c r="R33" s="76"/>
    </row>
    <row r="34" spans="1:18" x14ac:dyDescent="0.25">
      <c r="A34" s="144">
        <v>2020</v>
      </c>
      <c r="B34" s="57" t="s">
        <v>3</v>
      </c>
      <c r="C34" s="71">
        <v>2788</v>
      </c>
      <c r="D34" s="72">
        <f t="shared" si="7"/>
        <v>16.069941715237302</v>
      </c>
      <c r="E34" s="72">
        <f t="shared" si="8"/>
        <v>38.775510204081634</v>
      </c>
      <c r="F34" s="71">
        <v>1819</v>
      </c>
      <c r="G34" s="72">
        <f t="shared" ref="G34" si="11">100*(F34/F33-1)</f>
        <v>-21.323529411764707</v>
      </c>
      <c r="H34" s="72">
        <f t="shared" ref="H34:H39" si="12">100*(F34/F30-1)</f>
        <v>-12.252773757838886</v>
      </c>
      <c r="I34" s="72">
        <f t="shared" si="6"/>
        <v>60.516605166051662</v>
      </c>
      <c r="J34" s="72">
        <f t="shared" si="10"/>
        <v>39.483394833948338</v>
      </c>
      <c r="K34" s="78"/>
      <c r="L34" s="58"/>
      <c r="M34" s="58"/>
      <c r="N34" s="58"/>
      <c r="O34" s="82"/>
      <c r="P34" s="82"/>
      <c r="Q34" s="76"/>
      <c r="R34" s="76"/>
    </row>
    <row r="35" spans="1:18" x14ac:dyDescent="0.25">
      <c r="A35" s="144"/>
      <c r="B35" s="57" t="s">
        <v>4</v>
      </c>
      <c r="C35" s="71">
        <v>2243</v>
      </c>
      <c r="D35" s="72">
        <f t="shared" ref="D35" si="13">100*(C35/C34-1)</f>
        <v>-19.548063127690096</v>
      </c>
      <c r="E35" s="72">
        <f t="shared" ref="E35" si="14">100*(C35/C31-1)</f>
        <v>-13.564547206165701</v>
      </c>
      <c r="F35" s="71">
        <v>1211</v>
      </c>
      <c r="G35" s="72">
        <f t="shared" ref="G35" si="15">100*(F35/F34-1)</f>
        <v>-33.424958768554148</v>
      </c>
      <c r="H35" s="72">
        <f t="shared" si="12"/>
        <v>-45.178813942960616</v>
      </c>
      <c r="I35" s="72">
        <f t="shared" si="6"/>
        <v>64.939200926462064</v>
      </c>
      <c r="J35" s="72">
        <f t="shared" ref="J35" si="16">100*F35/SUM(C35,F35)</f>
        <v>35.060799073537929</v>
      </c>
      <c r="K35" s="78"/>
      <c r="L35" s="58"/>
      <c r="M35" s="58"/>
      <c r="N35" s="58"/>
      <c r="O35" s="82"/>
      <c r="P35" s="82"/>
      <c r="Q35" s="76"/>
      <c r="R35" s="76"/>
    </row>
    <row r="36" spans="1:18" x14ac:dyDescent="0.25">
      <c r="A36" s="144"/>
      <c r="B36" s="57" t="s">
        <v>5</v>
      </c>
      <c r="C36" s="71">
        <v>4545</v>
      </c>
      <c r="D36" s="72">
        <f t="shared" ref="D36" si="17">100*(C36/C35-1)</f>
        <v>102.6304057066429</v>
      </c>
      <c r="E36" s="72">
        <f t="shared" ref="E36" si="18">100*(C36/C32-1)</f>
        <v>54.907975460122692</v>
      </c>
      <c r="F36" s="71">
        <v>1687</v>
      </c>
      <c r="G36" s="72">
        <f t="shared" ref="G36" si="19">100*(F36/F35-1)</f>
        <v>39.306358381502889</v>
      </c>
      <c r="H36" s="72">
        <f t="shared" si="12"/>
        <v>-33.108643933386205</v>
      </c>
      <c r="I36" s="72">
        <f t="shared" si="6"/>
        <v>72.930038510911416</v>
      </c>
      <c r="J36" s="72">
        <f t="shared" ref="J36" si="20">100*F36/SUM(C36,F36)</f>
        <v>27.069961489088573</v>
      </c>
      <c r="K36" s="78"/>
      <c r="L36" s="58"/>
      <c r="M36" s="58"/>
      <c r="N36" s="58"/>
      <c r="O36" s="82"/>
      <c r="P36" s="82"/>
      <c r="Q36" s="76"/>
      <c r="R36" s="76"/>
    </row>
    <row r="37" spans="1:18" x14ac:dyDescent="0.25">
      <c r="A37" s="144"/>
      <c r="B37" s="57" t="s">
        <v>6</v>
      </c>
      <c r="C37" s="71">
        <v>5365</v>
      </c>
      <c r="D37" s="72">
        <f t="shared" ref="D37" si="21">100*(C37/C36-1)</f>
        <v>18.041804180418055</v>
      </c>
      <c r="E37" s="72">
        <f t="shared" ref="E37:E42" si="22">100*(C37/C33-1)</f>
        <v>123.3555370524563</v>
      </c>
      <c r="F37" s="71">
        <v>2720</v>
      </c>
      <c r="G37" s="72">
        <f t="shared" ref="G37" si="23">100*(F37/F36-1)</f>
        <v>61.232957913455841</v>
      </c>
      <c r="H37" s="72">
        <f t="shared" si="12"/>
        <v>17.647058823529417</v>
      </c>
      <c r="I37" s="72">
        <f t="shared" si="6"/>
        <v>66.357452071737782</v>
      </c>
      <c r="J37" s="72">
        <f t="shared" ref="J37" si="24">100*F37/SUM(C37,F37)</f>
        <v>33.642547928262211</v>
      </c>
      <c r="K37" s="58"/>
      <c r="L37" s="58"/>
      <c r="M37" s="58"/>
      <c r="O37" s="82"/>
      <c r="P37" s="82"/>
      <c r="Q37" s="76"/>
      <c r="R37" s="76"/>
    </row>
    <row r="38" spans="1:18" x14ac:dyDescent="0.25">
      <c r="A38" s="161">
        <v>2021</v>
      </c>
      <c r="B38" s="57" t="s">
        <v>3</v>
      </c>
      <c r="C38" s="71">
        <v>3976</v>
      </c>
      <c r="D38" s="72">
        <f t="shared" ref="D38" si="25">100*(C38/C37-1)</f>
        <v>-25.890027958993478</v>
      </c>
      <c r="E38" s="72">
        <f t="shared" si="22"/>
        <v>42.611190817790522</v>
      </c>
      <c r="F38" s="71">
        <v>2596</v>
      </c>
      <c r="G38" s="72">
        <f t="shared" ref="G38" si="26">100*(F38/F37-1)</f>
        <v>-4.5588235294117592</v>
      </c>
      <c r="H38" s="72">
        <f t="shared" si="12"/>
        <v>42.715777899945031</v>
      </c>
      <c r="I38" s="72">
        <f>100*(C38/SUM(C38,F38))</f>
        <v>60.499087035909923</v>
      </c>
      <c r="J38" s="72">
        <f t="shared" ref="J38" si="27">100*F38/SUM(C38,F38)</f>
        <v>39.500912964090077</v>
      </c>
      <c r="K38" s="58"/>
      <c r="L38" s="58"/>
      <c r="M38" s="82"/>
      <c r="N38" s="82"/>
      <c r="O38" s="82"/>
      <c r="P38" s="82"/>
      <c r="Q38" s="76"/>
      <c r="R38" s="76"/>
    </row>
    <row r="39" spans="1:18" x14ac:dyDescent="0.25">
      <c r="A39" s="161"/>
      <c r="B39" s="57" t="s">
        <v>4</v>
      </c>
      <c r="C39" s="71">
        <v>4086</v>
      </c>
      <c r="D39" s="72">
        <f t="shared" ref="D39" si="28">100*(C39/C38-1)</f>
        <v>2.7665995975855173</v>
      </c>
      <c r="E39" s="72">
        <f t="shared" si="22"/>
        <v>82.166740971912617</v>
      </c>
      <c r="F39" s="71">
        <v>2635</v>
      </c>
      <c r="G39" s="72">
        <f t="shared" ref="G39" si="29">100*(F39/F38-1)</f>
        <v>1.502311248073962</v>
      </c>
      <c r="H39" s="72">
        <f t="shared" si="12"/>
        <v>117.588769611891</v>
      </c>
      <c r="I39" s="72">
        <f t="shared" ref="I39" si="30">100*(C39/SUM(C39,F39))</f>
        <v>60.794524624311862</v>
      </c>
      <c r="J39" s="72">
        <f t="shared" ref="J39" si="31">100*F39/SUM(C39,F39)</f>
        <v>39.205475375688138</v>
      </c>
      <c r="K39" s="58"/>
      <c r="L39" s="58"/>
      <c r="M39" s="82"/>
      <c r="N39" s="82"/>
      <c r="O39" s="82"/>
      <c r="P39" s="82"/>
      <c r="Q39" s="76"/>
      <c r="R39" s="76"/>
    </row>
    <row r="40" spans="1:18" x14ac:dyDescent="0.25">
      <c r="A40" s="161"/>
      <c r="B40" s="57" t="s">
        <v>5</v>
      </c>
      <c r="C40" s="71">
        <v>6318</v>
      </c>
      <c r="D40" s="72">
        <f t="shared" ref="D40" si="32">100*(C40/C39-1)</f>
        <v>54.625550660792953</v>
      </c>
      <c r="E40" s="72">
        <f t="shared" si="22"/>
        <v>39.009900990098998</v>
      </c>
      <c r="F40" s="71">
        <v>3562</v>
      </c>
      <c r="G40" s="72">
        <f t="shared" ref="G40" si="33">100*(F40/F39-1)</f>
        <v>35.180265654648956</v>
      </c>
      <c r="H40" s="72">
        <f t="shared" ref="H40" si="34">100*(F40/F36-1)</f>
        <v>111.14404267931239</v>
      </c>
      <c r="I40" s="72">
        <f>100*(C40/SUM(C40,F40))</f>
        <v>63.94736842105263</v>
      </c>
      <c r="J40" s="72">
        <f t="shared" ref="J40" si="35">100*F40/SUM(C40,F40)</f>
        <v>36.05263157894737</v>
      </c>
      <c r="K40" s="58"/>
      <c r="L40" s="58"/>
      <c r="M40" s="82"/>
      <c r="N40" s="82"/>
      <c r="O40" s="82"/>
      <c r="P40" s="82"/>
      <c r="Q40" s="76"/>
      <c r="R40" s="76"/>
    </row>
    <row r="41" spans="1:18" x14ac:dyDescent="0.25">
      <c r="A41" s="161"/>
      <c r="B41" s="57" t="s">
        <v>6</v>
      </c>
      <c r="C41" s="71">
        <v>5324</v>
      </c>
      <c r="D41" s="72">
        <f t="shared" ref="D41" si="36">100*(C41/C40-1)</f>
        <v>-15.732826843937953</v>
      </c>
      <c r="E41" s="72">
        <f t="shared" si="22"/>
        <v>-0.76421248835042421</v>
      </c>
      <c r="F41" s="71">
        <v>3800</v>
      </c>
      <c r="G41" s="72">
        <f t="shared" ref="G41:G43" si="37">100*(F41/F40-1)</f>
        <v>6.6816395283548546</v>
      </c>
      <c r="H41" s="72">
        <f t="shared" ref="H41:H43" si="38">100*(F41/F37-1)</f>
        <v>39.705882352941167</v>
      </c>
      <c r="I41" s="72">
        <f t="shared" ref="I41:I43" si="39">100*(C41/SUM(C41,F41))</f>
        <v>58.351600175361682</v>
      </c>
      <c r="J41" s="72">
        <f t="shared" ref="J41:J43" si="40">100*F41/SUM(C41,F41)</f>
        <v>41.648399824638318</v>
      </c>
      <c r="K41" s="58"/>
      <c r="L41" s="82"/>
      <c r="M41" s="82"/>
      <c r="O41" s="82"/>
      <c r="P41" s="82"/>
      <c r="Q41" s="76"/>
      <c r="R41" s="76"/>
    </row>
    <row r="42" spans="1:18" x14ac:dyDescent="0.25">
      <c r="A42" s="144">
        <v>2022</v>
      </c>
      <c r="B42" s="57" t="s">
        <v>3</v>
      </c>
      <c r="C42" s="106">
        <v>8298</v>
      </c>
      <c r="D42" s="72">
        <f t="shared" ref="D42" si="41">100*(C42/C41-1)</f>
        <v>55.860255447032301</v>
      </c>
      <c r="E42" s="72">
        <f t="shared" si="22"/>
        <v>108.70221327967809</v>
      </c>
      <c r="F42" s="103">
        <v>3639</v>
      </c>
      <c r="G42" s="72">
        <f t="shared" si="37"/>
        <v>-4.2368421052631611</v>
      </c>
      <c r="H42" s="72">
        <f t="shared" si="38"/>
        <v>40.177195685670263</v>
      </c>
      <c r="I42" s="72">
        <f t="shared" si="39"/>
        <v>69.514953505906007</v>
      </c>
      <c r="J42" s="72">
        <f t="shared" si="40"/>
        <v>30.485046494093993</v>
      </c>
      <c r="K42" s="58"/>
      <c r="L42" s="82"/>
      <c r="M42" s="82"/>
      <c r="N42" s="82"/>
      <c r="O42" s="82"/>
      <c r="P42" s="82"/>
      <c r="Q42" s="76"/>
      <c r="R42" s="76"/>
    </row>
    <row r="43" spans="1:18" x14ac:dyDescent="0.25">
      <c r="A43" s="144"/>
      <c r="B43" s="57" t="s">
        <v>4</v>
      </c>
      <c r="C43" s="105">
        <v>6374</v>
      </c>
      <c r="D43" s="72">
        <f t="shared" ref="D43" si="42">100*(C43/C42-1)</f>
        <v>-23.186309954205832</v>
      </c>
      <c r="E43" s="72">
        <f t="shared" ref="E43" si="43">100*(C43/C39-1)</f>
        <v>55.996084189916793</v>
      </c>
      <c r="F43" s="71">
        <v>3654</v>
      </c>
      <c r="G43" s="72">
        <f t="shared" si="37"/>
        <v>0.41220115416322756</v>
      </c>
      <c r="H43" s="72">
        <f t="shared" si="38"/>
        <v>38.671726755218216</v>
      </c>
      <c r="I43" s="72">
        <f t="shared" si="39"/>
        <v>63.5620263262864</v>
      </c>
      <c r="J43" s="72">
        <f t="shared" si="40"/>
        <v>36.4379736737136</v>
      </c>
      <c r="K43" s="58"/>
      <c r="L43" s="82"/>
      <c r="M43" s="82"/>
      <c r="N43" s="82"/>
      <c r="O43" s="82"/>
      <c r="P43" s="82"/>
      <c r="Q43" s="76"/>
      <c r="R43" s="76"/>
    </row>
    <row r="44" spans="1:18" x14ac:dyDescent="0.25">
      <c r="A44" s="144"/>
      <c r="B44" s="57" t="s">
        <v>5</v>
      </c>
      <c r="C44" s="105">
        <v>7668</v>
      </c>
      <c r="D44" s="72">
        <f t="shared" ref="D44" si="44">100*(C44/C43-1)</f>
        <v>20.301223721368068</v>
      </c>
      <c r="E44" s="72">
        <f t="shared" ref="E44" si="45">100*(C44/C40-1)</f>
        <v>21.367521367521359</v>
      </c>
      <c r="F44" s="71">
        <v>3394</v>
      </c>
      <c r="G44" s="72">
        <f t="shared" ref="G44" si="46">100*(F44/F43-1)</f>
        <v>-7.1154898741105583</v>
      </c>
      <c r="H44" s="72">
        <f t="shared" ref="H44" si="47">100*(F44/F40-1)</f>
        <v>-4.7164514317799</v>
      </c>
      <c r="I44" s="72">
        <f t="shared" ref="I44" si="48">100*(C44/SUM(C44,F44))</f>
        <v>69.318387271741102</v>
      </c>
      <c r="J44" s="72">
        <f>100*F44/SUM(C44,F44)</f>
        <v>30.681612728258905</v>
      </c>
      <c r="K44" s="58"/>
      <c r="L44" s="82"/>
      <c r="M44" s="82"/>
      <c r="N44" s="82"/>
      <c r="O44" s="82"/>
      <c r="P44" s="82"/>
      <c r="Q44" s="76"/>
      <c r="R44" s="76"/>
    </row>
    <row r="45" spans="1:18" x14ac:dyDescent="0.25">
      <c r="A45" s="144"/>
      <c r="B45" s="57" t="s">
        <v>6</v>
      </c>
      <c r="C45" s="105">
        <v>6271</v>
      </c>
      <c r="D45" s="72">
        <f t="shared" ref="D45" si="49">100*(C45/C44-1)</f>
        <v>-18.218570683359413</v>
      </c>
      <c r="E45" s="72">
        <f t="shared" ref="E45" si="50">100*(C45/C41-1)</f>
        <v>17.787377911344858</v>
      </c>
      <c r="F45" s="71">
        <v>4028</v>
      </c>
      <c r="G45" s="72">
        <f t="shared" ref="G45" si="51">100*(F45/F44-1)</f>
        <v>18.680023571007666</v>
      </c>
      <c r="H45" s="72">
        <f t="shared" ref="H45" si="52">100*(F45/F41-1)</f>
        <v>6.0000000000000053</v>
      </c>
      <c r="I45" s="72">
        <f>100*(C45/SUM(C45,F45))</f>
        <v>60.889406738518304</v>
      </c>
      <c r="J45" s="72">
        <f>100*F45/SUM(C45,F45)</f>
        <v>39.110593261481696</v>
      </c>
      <c r="K45" s="58"/>
      <c r="L45" s="82"/>
      <c r="M45" s="82"/>
    </row>
    <row r="46" spans="1:18" x14ac:dyDescent="0.25">
      <c r="A46" s="144">
        <v>2023</v>
      </c>
      <c r="B46" s="57" t="s">
        <v>3</v>
      </c>
      <c r="C46" s="103">
        <v>4535</v>
      </c>
      <c r="D46" s="72">
        <f t="shared" ref="D46" si="53">100*(C46/C45-1)</f>
        <v>-27.682985169829376</v>
      </c>
      <c r="E46" s="72">
        <f t="shared" ref="E46" si="54">100*(C46/C42-1)</f>
        <v>-45.348276693179081</v>
      </c>
      <c r="F46" s="103">
        <v>2536</v>
      </c>
      <c r="G46" s="72">
        <f t="shared" ref="G46" si="55">100*(F46/F45-1)</f>
        <v>-37.040714995034755</v>
      </c>
      <c r="H46" s="72">
        <f t="shared" ref="H46" si="56">100*(F46/F42-1)</f>
        <v>-30.310524869469635</v>
      </c>
      <c r="I46" s="72">
        <f>100*(C46/SUM(C46,F46))</f>
        <v>64.135200113138168</v>
      </c>
      <c r="J46" s="72">
        <f>100*F46/SUM(C46,F46)</f>
        <v>35.864799886861832</v>
      </c>
      <c r="K46" s="58"/>
      <c r="L46" s="82"/>
      <c r="M46" s="82"/>
    </row>
    <row r="47" spans="1:18" x14ac:dyDescent="0.25">
      <c r="A47" s="144"/>
      <c r="B47" s="57" t="s">
        <v>4</v>
      </c>
      <c r="C47" s="71">
        <v>5994</v>
      </c>
      <c r="D47" s="72">
        <f t="shared" ref="D47" si="57">100*(C47/C46-1)</f>
        <v>32.171995589856664</v>
      </c>
      <c r="E47" s="72">
        <f t="shared" ref="E47" si="58">100*(C47/C43-1)</f>
        <v>-5.9617194854094784</v>
      </c>
      <c r="F47" s="71">
        <v>2528</v>
      </c>
      <c r="G47" s="72">
        <f t="shared" ref="G47" si="59">100*(F47/F46-1)</f>
        <v>-0.3154574132492094</v>
      </c>
      <c r="H47" s="72">
        <f t="shared" ref="H47" si="60">100*(F47/F43-1)</f>
        <v>-30.815544608648061</v>
      </c>
      <c r="I47" s="72">
        <f>100*(C47/SUM(C47,F47))</f>
        <v>70.33560197136822</v>
      </c>
      <c r="J47" s="72">
        <f>100*F47/SUM(C47,F47)</f>
        <v>29.664398028631776</v>
      </c>
      <c r="K47" s="58"/>
      <c r="L47" s="82"/>
      <c r="M47" s="82"/>
    </row>
    <row r="48" spans="1:18" x14ac:dyDescent="0.25">
      <c r="A48" s="77"/>
      <c r="B48" s="77"/>
      <c r="C48" s="77"/>
      <c r="D48" s="77"/>
      <c r="E48" s="77"/>
      <c r="F48" s="77"/>
      <c r="G48" s="77"/>
      <c r="H48" s="77"/>
      <c r="I48" s="77"/>
      <c r="J48" s="77"/>
      <c r="K48" s="77"/>
      <c r="L48" s="82"/>
      <c r="M48" s="82"/>
      <c r="N48" s="82"/>
    </row>
    <row r="49" spans="1:18" x14ac:dyDescent="0.25">
      <c r="A49" s="17" t="s">
        <v>61</v>
      </c>
      <c r="C49" s="77"/>
      <c r="D49" s="77"/>
      <c r="E49" s="77"/>
      <c r="F49" s="77"/>
      <c r="G49" s="77"/>
      <c r="H49" s="77"/>
      <c r="I49" s="77"/>
      <c r="J49" s="77"/>
      <c r="K49" s="77"/>
      <c r="L49" s="75"/>
      <c r="M49" s="75"/>
      <c r="N49" s="58"/>
      <c r="O49" s="82"/>
      <c r="P49" s="82"/>
      <c r="Q49" s="76"/>
      <c r="R49" s="76"/>
    </row>
    <row r="50" spans="1:18" x14ac:dyDescent="0.25">
      <c r="A50" s="143" t="s">
        <v>146</v>
      </c>
      <c r="B50" s="143"/>
      <c r="C50" s="143"/>
      <c r="D50" s="143"/>
      <c r="E50" s="143"/>
      <c r="F50" s="143"/>
      <c r="G50" s="143"/>
      <c r="H50" s="143"/>
      <c r="K50" s="58"/>
      <c r="L50" s="99"/>
      <c r="M50" s="58"/>
      <c r="N50" s="58"/>
      <c r="O50" s="80"/>
      <c r="P50" s="80"/>
    </row>
    <row r="51" spans="1:18" x14ac:dyDescent="0.25">
      <c r="A51" s="143"/>
      <c r="B51" s="143"/>
      <c r="C51" s="143"/>
      <c r="D51" s="143"/>
      <c r="E51" s="143"/>
      <c r="F51" s="143"/>
      <c r="G51" s="143"/>
      <c r="H51" s="143"/>
      <c r="I51" s="76"/>
      <c r="J51" s="76"/>
      <c r="K51" s="58"/>
    </row>
    <row r="52" spans="1:18" x14ac:dyDescent="0.25">
      <c r="E52" s="79"/>
      <c r="F52" s="79"/>
      <c r="G52" s="76"/>
      <c r="H52" s="76"/>
    </row>
    <row r="53" spans="1:18" x14ac:dyDescent="0.25">
      <c r="E53" s="58"/>
      <c r="F53" s="58"/>
      <c r="G53" s="76"/>
      <c r="H53" s="76"/>
      <c r="I53" s="76"/>
      <c r="J53" s="76"/>
      <c r="L53" s="59"/>
    </row>
    <row r="54" spans="1:18" x14ac:dyDescent="0.25">
      <c r="F54" s="90"/>
      <c r="I54" s="58"/>
    </row>
    <row r="55" spans="1:18" x14ac:dyDescent="0.25">
      <c r="E55" s="58"/>
      <c r="F55" s="58"/>
      <c r="I55" s="91"/>
    </row>
    <row r="56" spans="1:18" x14ac:dyDescent="0.25">
      <c r="F56" s="63"/>
      <c r="I56" s="89"/>
    </row>
    <row r="57" spans="1:18" x14ac:dyDescent="0.25">
      <c r="F57" s="89"/>
    </row>
  </sheetData>
  <autoFilter ref="B1:B13" xr:uid="{00000000-0009-0000-0000-000005000000}"/>
  <mergeCells count="28">
    <mergeCell ref="A50:H51"/>
    <mergeCell ref="A30:A33"/>
    <mergeCell ref="A22:A25"/>
    <mergeCell ref="A26:A29"/>
    <mergeCell ref="A34:A37"/>
    <mergeCell ref="A38:A41"/>
    <mergeCell ref="A46:A47"/>
    <mergeCell ref="A42:A45"/>
    <mergeCell ref="A18:A21"/>
    <mergeCell ref="A14:A17"/>
    <mergeCell ref="F12:F13"/>
    <mergeCell ref="D12:E12"/>
    <mergeCell ref="A2:H2"/>
    <mergeCell ref="A3:H3"/>
    <mergeCell ref="A4:H4"/>
    <mergeCell ref="A5:H5"/>
    <mergeCell ref="G12:H12"/>
    <mergeCell ref="A7:J7"/>
    <mergeCell ref="A9:J9"/>
    <mergeCell ref="A8:J8"/>
    <mergeCell ref="G10:J10"/>
    <mergeCell ref="A11:A13"/>
    <mergeCell ref="B11:B13"/>
    <mergeCell ref="C11:E11"/>
    <mergeCell ref="F11:H11"/>
    <mergeCell ref="J11:J13"/>
    <mergeCell ref="C12:C13"/>
    <mergeCell ref="I11:I1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N51"/>
  <sheetViews>
    <sheetView showGridLines="0" workbookViewId="0">
      <pane xSplit="2" ySplit="13" topLeftCell="C23" activePane="bottomRight" state="frozen"/>
      <selection activeCell="C46" sqref="C46"/>
      <selection pane="topRight" activeCell="C46" sqref="C46"/>
      <selection pane="bottomLeft" activeCell="C46" sqref="C46"/>
      <selection pane="bottomRight" activeCell="L9" sqref="L9"/>
    </sheetView>
  </sheetViews>
  <sheetFormatPr baseColWidth="10" defaultColWidth="11.42578125" defaultRowHeight="15" x14ac:dyDescent="0.25"/>
  <cols>
    <col min="1" max="2" width="11.7109375" style="17" customWidth="1"/>
    <col min="3" max="3" width="14.5703125" style="17" customWidth="1"/>
    <col min="4" max="5" width="10.7109375" style="17" customWidth="1"/>
    <col min="6" max="6" width="14.5703125" style="17" customWidth="1"/>
    <col min="7" max="8" width="10.7109375" style="17" customWidth="1"/>
    <col min="9" max="9" width="11.7109375" style="17" customWidth="1"/>
    <col min="10" max="10" width="12.28515625" style="17" customWidth="1"/>
    <col min="11" max="16384" width="11.42578125" style="17"/>
  </cols>
  <sheetData>
    <row r="1" spans="1:12" s="12" customFormat="1" ht="12.75" x14ac:dyDescent="0.2">
      <c r="A1" s="9"/>
      <c r="B1" s="10"/>
      <c r="C1" s="10"/>
      <c r="D1" s="10"/>
      <c r="E1" s="10"/>
      <c r="F1" s="10"/>
      <c r="G1" s="10"/>
      <c r="H1" s="10"/>
      <c r="I1" s="10"/>
      <c r="J1" s="11"/>
    </row>
    <row r="2" spans="1:12" s="12" customFormat="1" ht="14.25" x14ac:dyDescent="0.2">
      <c r="A2" s="130" t="s">
        <v>12</v>
      </c>
      <c r="B2" s="131"/>
      <c r="C2" s="131"/>
      <c r="D2" s="131"/>
      <c r="E2" s="131"/>
      <c r="F2" s="131"/>
      <c r="G2" s="131"/>
      <c r="H2" s="131"/>
      <c r="I2" s="15"/>
      <c r="J2" s="13"/>
    </row>
    <row r="3" spans="1:12" s="12" customFormat="1" ht="14.25" x14ac:dyDescent="0.2">
      <c r="A3" s="130" t="s">
        <v>13</v>
      </c>
      <c r="B3" s="131"/>
      <c r="C3" s="131"/>
      <c r="D3" s="131"/>
      <c r="E3" s="131"/>
      <c r="F3" s="131"/>
      <c r="G3" s="131"/>
      <c r="H3" s="131"/>
      <c r="I3" s="15"/>
      <c r="J3" s="13"/>
    </row>
    <row r="4" spans="1:12" s="12" customFormat="1" ht="14.25" x14ac:dyDescent="0.2">
      <c r="A4" s="130" t="s">
        <v>14</v>
      </c>
      <c r="B4" s="131"/>
      <c r="C4" s="131"/>
      <c r="D4" s="131"/>
      <c r="E4" s="131"/>
      <c r="F4" s="131"/>
      <c r="G4" s="131"/>
      <c r="H4" s="131"/>
      <c r="I4" s="15"/>
      <c r="J4" s="13"/>
    </row>
    <row r="5" spans="1:12" s="12" customFormat="1" ht="14.25" x14ac:dyDescent="0.2">
      <c r="A5" s="130" t="s">
        <v>15</v>
      </c>
      <c r="B5" s="131"/>
      <c r="C5" s="131"/>
      <c r="D5" s="131"/>
      <c r="E5" s="131"/>
      <c r="F5" s="131"/>
      <c r="G5" s="131"/>
      <c r="H5" s="131"/>
      <c r="I5" s="15"/>
      <c r="J5" s="13"/>
    </row>
    <row r="6" spans="1:12" s="12" customFormat="1" ht="14.25" x14ac:dyDescent="0.2">
      <c r="A6" s="14"/>
      <c r="B6" s="15"/>
      <c r="C6" s="15"/>
      <c r="D6" s="15"/>
      <c r="E6" s="15"/>
      <c r="F6" s="15"/>
      <c r="G6" s="15"/>
      <c r="H6" s="15"/>
      <c r="I6" s="15"/>
      <c r="J6" s="13"/>
    </row>
    <row r="7" spans="1:12" s="12" customFormat="1" ht="14.25" x14ac:dyDescent="0.2">
      <c r="A7" s="132" t="s">
        <v>17</v>
      </c>
      <c r="B7" s="156"/>
      <c r="C7" s="156"/>
      <c r="D7" s="156"/>
      <c r="E7" s="156"/>
      <c r="F7" s="156"/>
      <c r="G7" s="156"/>
      <c r="H7" s="156"/>
      <c r="I7" s="156"/>
      <c r="J7" s="155"/>
    </row>
    <row r="8" spans="1:12" x14ac:dyDescent="0.25">
      <c r="A8" s="132" t="s">
        <v>74</v>
      </c>
      <c r="B8" s="133"/>
      <c r="C8" s="133"/>
      <c r="D8" s="133"/>
      <c r="E8" s="133"/>
      <c r="F8" s="133"/>
      <c r="G8" s="133"/>
      <c r="H8" s="133"/>
      <c r="I8" s="133"/>
      <c r="J8" s="155"/>
    </row>
    <row r="9" spans="1:12" x14ac:dyDescent="0.25">
      <c r="A9" s="130" t="s">
        <v>159</v>
      </c>
      <c r="B9" s="131"/>
      <c r="C9" s="131"/>
      <c r="D9" s="131"/>
      <c r="E9" s="131"/>
      <c r="F9" s="131"/>
      <c r="G9" s="131"/>
      <c r="H9" s="131"/>
      <c r="I9" s="131"/>
      <c r="J9" s="150"/>
    </row>
    <row r="10" spans="1:12" x14ac:dyDescent="0.25">
      <c r="A10" s="18"/>
      <c r="B10" s="19"/>
      <c r="C10" s="19"/>
      <c r="D10" s="19"/>
      <c r="E10" s="19"/>
      <c r="F10" s="19"/>
      <c r="G10" s="137" t="s">
        <v>53</v>
      </c>
      <c r="H10" s="137"/>
      <c r="I10" s="137"/>
      <c r="J10" s="138"/>
    </row>
    <row r="11" spans="1:12" ht="15" customHeight="1" x14ac:dyDescent="0.25">
      <c r="A11" s="135" t="s">
        <v>1</v>
      </c>
      <c r="B11" s="135" t="s">
        <v>2</v>
      </c>
      <c r="C11" s="139" t="s">
        <v>51</v>
      </c>
      <c r="D11" s="134"/>
      <c r="E11" s="142"/>
      <c r="F11" s="139" t="s">
        <v>58</v>
      </c>
      <c r="G11" s="134"/>
      <c r="H11" s="134"/>
      <c r="I11" s="159" t="s">
        <v>52</v>
      </c>
      <c r="J11" s="157" t="s">
        <v>72</v>
      </c>
    </row>
    <row r="12" spans="1:12" ht="15" customHeight="1" x14ac:dyDescent="0.25">
      <c r="A12" s="135"/>
      <c r="B12" s="139"/>
      <c r="C12" s="135" t="s">
        <v>68</v>
      </c>
      <c r="D12" s="134" t="s">
        <v>20</v>
      </c>
      <c r="E12" s="134"/>
      <c r="F12" s="135" t="s">
        <v>68</v>
      </c>
      <c r="G12" s="134" t="s">
        <v>20</v>
      </c>
      <c r="H12" s="134"/>
      <c r="I12" s="160"/>
      <c r="J12" s="158"/>
    </row>
    <row r="13" spans="1:12" x14ac:dyDescent="0.25">
      <c r="A13" s="136"/>
      <c r="B13" s="151"/>
      <c r="C13" s="136"/>
      <c r="D13" s="52" t="s">
        <v>7</v>
      </c>
      <c r="E13" s="56" t="s">
        <v>21</v>
      </c>
      <c r="F13" s="136"/>
      <c r="G13" s="52" t="s">
        <v>7</v>
      </c>
      <c r="H13" s="56" t="s">
        <v>21</v>
      </c>
      <c r="I13" s="160"/>
      <c r="J13" s="158"/>
    </row>
    <row r="14" spans="1:12" x14ac:dyDescent="0.25">
      <c r="A14" s="144">
        <v>2015</v>
      </c>
      <c r="B14" s="57" t="s">
        <v>3</v>
      </c>
      <c r="C14" s="54">
        <v>811</v>
      </c>
      <c r="D14" s="55"/>
      <c r="E14" s="55"/>
      <c r="F14" s="54">
        <v>3996</v>
      </c>
      <c r="G14" s="55"/>
      <c r="H14" s="55"/>
      <c r="I14" s="55">
        <v>12.637637637637638</v>
      </c>
      <c r="J14" s="55">
        <v>87.362362362362362</v>
      </c>
      <c r="L14" s="58"/>
    </row>
    <row r="15" spans="1:12" x14ac:dyDescent="0.25">
      <c r="A15" s="144"/>
      <c r="B15" s="57" t="s">
        <v>4</v>
      </c>
      <c r="C15" s="54">
        <v>555</v>
      </c>
      <c r="D15" s="55">
        <v>-6.5346534653465227</v>
      </c>
      <c r="E15" s="55"/>
      <c r="F15" s="54">
        <v>4057</v>
      </c>
      <c r="G15" s="55">
        <v>0.74477227155543346</v>
      </c>
      <c r="H15" s="55"/>
      <c r="I15" s="55">
        <v>11.832539483579845</v>
      </c>
      <c r="J15" s="55">
        <v>88.167460516420149</v>
      </c>
      <c r="L15" s="58"/>
    </row>
    <row r="16" spans="1:12" x14ac:dyDescent="0.25">
      <c r="A16" s="144"/>
      <c r="B16" s="57" t="s">
        <v>5</v>
      </c>
      <c r="C16" s="54">
        <v>555</v>
      </c>
      <c r="D16" s="55">
        <v>-5.5084745762711833</v>
      </c>
      <c r="E16" s="55"/>
      <c r="F16" s="54">
        <v>4668</v>
      </c>
      <c r="G16" s="55">
        <v>15.638328120557304</v>
      </c>
      <c r="H16" s="55"/>
      <c r="I16" s="55">
        <v>9.8825614890316871</v>
      </c>
      <c r="J16" s="55">
        <v>90.117438510968313</v>
      </c>
      <c r="L16" s="58"/>
    </row>
    <row r="17" spans="1:14" x14ac:dyDescent="0.25">
      <c r="A17" s="144"/>
      <c r="B17" s="57" t="s">
        <v>6</v>
      </c>
      <c r="C17" s="54">
        <v>400</v>
      </c>
      <c r="D17" s="55">
        <v>-16.143497757847541</v>
      </c>
      <c r="E17" s="55"/>
      <c r="F17" s="54">
        <v>4194</v>
      </c>
      <c r="G17" s="55">
        <v>-11.408900909761499</v>
      </c>
      <c r="H17" s="55"/>
      <c r="I17" s="55">
        <v>9.4040734221775217</v>
      </c>
      <c r="J17" s="55">
        <v>90.595926577822482</v>
      </c>
      <c r="L17" s="58"/>
    </row>
    <row r="18" spans="1:14" x14ac:dyDescent="0.25">
      <c r="A18" s="144">
        <v>2016</v>
      </c>
      <c r="B18" s="57" t="s">
        <v>3</v>
      </c>
      <c r="C18" s="54">
        <v>454</v>
      </c>
      <c r="D18" s="55">
        <v>-2.941176470588232</v>
      </c>
      <c r="E18" s="55">
        <v>-28.118811881188122</v>
      </c>
      <c r="F18" s="54">
        <v>3539</v>
      </c>
      <c r="G18" s="55">
        <v>-12.68387454898695</v>
      </c>
      <c r="H18" s="55">
        <v>-9.8825551417931763</v>
      </c>
      <c r="I18" s="55">
        <v>10.344827586206897</v>
      </c>
      <c r="J18" s="55">
        <v>89.65517241379311</v>
      </c>
      <c r="L18" s="58"/>
    </row>
    <row r="19" spans="1:14" x14ac:dyDescent="0.25">
      <c r="A19" s="144"/>
      <c r="B19" s="57" t="s">
        <v>4</v>
      </c>
      <c r="C19" s="54">
        <v>569</v>
      </c>
      <c r="D19" s="55">
        <v>31.680440771349851</v>
      </c>
      <c r="E19" s="55">
        <v>1.2711864406779654</v>
      </c>
      <c r="F19" s="54">
        <v>3871</v>
      </c>
      <c r="G19" s="55">
        <v>9.7266369993642741</v>
      </c>
      <c r="H19" s="55">
        <v>-1.8481660506113258</v>
      </c>
      <c r="I19" s="55">
        <v>12.162849872773537</v>
      </c>
      <c r="J19" s="55">
        <v>87.837150127226465</v>
      </c>
      <c r="L19" s="58"/>
    </row>
    <row r="20" spans="1:14" x14ac:dyDescent="0.25">
      <c r="A20" s="144"/>
      <c r="B20" s="57" t="s">
        <v>5</v>
      </c>
      <c r="C20" s="54">
        <v>491</v>
      </c>
      <c r="D20" s="55">
        <v>-12.343096234309627</v>
      </c>
      <c r="E20" s="55">
        <v>-6.0538116591928173</v>
      </c>
      <c r="F20" s="54">
        <v>3804</v>
      </c>
      <c r="G20" s="55">
        <v>-3.3314020857473992</v>
      </c>
      <c r="H20" s="55">
        <v>-17.949348414064431</v>
      </c>
      <c r="I20" s="55">
        <v>11.155484558040468</v>
      </c>
      <c r="J20" s="55">
        <v>88.84451544195953</v>
      </c>
      <c r="L20" s="58"/>
    </row>
    <row r="21" spans="1:14" x14ac:dyDescent="0.25">
      <c r="A21" s="144"/>
      <c r="B21" s="57" t="s">
        <v>6</v>
      </c>
      <c r="C21" s="54">
        <v>463</v>
      </c>
      <c r="D21" s="55">
        <v>-4.7732696897374751</v>
      </c>
      <c r="E21" s="55">
        <v>6.6844919786096284</v>
      </c>
      <c r="F21" s="54">
        <v>3933</v>
      </c>
      <c r="G21" s="55">
        <v>6.0533413245429983</v>
      </c>
      <c r="H21" s="55">
        <v>-1.776297529836242</v>
      </c>
      <c r="I21" s="55">
        <v>10.132046724225495</v>
      </c>
      <c r="J21" s="55">
        <v>89.867953275774511</v>
      </c>
      <c r="L21" s="58"/>
    </row>
    <row r="22" spans="1:14" x14ac:dyDescent="0.25">
      <c r="A22" s="144">
        <v>2017</v>
      </c>
      <c r="B22" s="57" t="s">
        <v>3</v>
      </c>
      <c r="C22" s="54">
        <v>412</v>
      </c>
      <c r="D22" s="55">
        <v>-15.037593984962399</v>
      </c>
      <c r="E22" s="55">
        <v>-6.6115702479338836</v>
      </c>
      <c r="F22" s="54">
        <v>3109</v>
      </c>
      <c r="G22" s="55">
        <v>-22.011867759254017</v>
      </c>
      <c r="H22" s="55">
        <v>-12.269548633184996</v>
      </c>
      <c r="I22" s="55">
        <v>10.939012584704743</v>
      </c>
      <c r="J22" s="55">
        <v>89.060987415295259</v>
      </c>
      <c r="L22" s="58"/>
      <c r="M22" s="58"/>
    </row>
    <row r="23" spans="1:14" x14ac:dyDescent="0.25">
      <c r="A23" s="144"/>
      <c r="B23" s="57" t="s">
        <v>4</v>
      </c>
      <c r="C23" s="54">
        <v>494</v>
      </c>
      <c r="D23" s="55">
        <v>14.454277286135692</v>
      </c>
      <c r="E23" s="55">
        <v>-18.828451882845187</v>
      </c>
      <c r="F23" s="54">
        <v>3831</v>
      </c>
      <c r="G23" s="55">
        <v>24.927536231884062</v>
      </c>
      <c r="H23" s="55">
        <v>-0.11587485515643436</v>
      </c>
      <c r="I23" s="55">
        <v>10.114702815432743</v>
      </c>
      <c r="J23" s="55">
        <v>89.885297184567264</v>
      </c>
      <c r="L23" s="58"/>
      <c r="M23" s="58"/>
    </row>
    <row r="24" spans="1:14" x14ac:dyDescent="0.25">
      <c r="A24" s="144"/>
      <c r="B24" s="57" t="s">
        <v>5</v>
      </c>
      <c r="C24" s="54">
        <v>422</v>
      </c>
      <c r="D24" s="55">
        <v>-4.6391752577319494</v>
      </c>
      <c r="E24" s="55">
        <v>-11.694510739856796</v>
      </c>
      <c r="F24" s="54">
        <v>4051</v>
      </c>
      <c r="G24" s="55">
        <v>8.8167053364269066</v>
      </c>
      <c r="H24" s="55">
        <v>12.436320047947262</v>
      </c>
      <c r="I24" s="55">
        <v>8.9762251334303738</v>
      </c>
      <c r="J24" s="55">
        <v>91.023774866569624</v>
      </c>
      <c r="L24" s="58"/>
      <c r="M24" s="58"/>
    </row>
    <row r="25" spans="1:14" x14ac:dyDescent="0.25">
      <c r="A25" s="144"/>
      <c r="B25" s="57" t="s">
        <v>6</v>
      </c>
      <c r="C25" s="54">
        <v>554</v>
      </c>
      <c r="D25" s="55">
        <v>19.189189189189193</v>
      </c>
      <c r="E25" s="55">
        <v>10.526315789473699</v>
      </c>
      <c r="F25" s="54">
        <v>4266</v>
      </c>
      <c r="G25" s="55">
        <v>5.0373134328358162</v>
      </c>
      <c r="H25" s="55">
        <v>11.359141000282563</v>
      </c>
      <c r="I25" s="55">
        <v>10.063897763578275</v>
      </c>
      <c r="J25" s="55">
        <v>89.936102236421732</v>
      </c>
      <c r="L25" s="58"/>
      <c r="M25" s="58"/>
    </row>
    <row r="26" spans="1:14" x14ac:dyDescent="0.25">
      <c r="A26" s="144">
        <v>2018</v>
      </c>
      <c r="B26" s="57" t="s">
        <v>3</v>
      </c>
      <c r="C26" s="54">
        <v>485</v>
      </c>
      <c r="D26" s="55">
        <f t="shared" ref="D26:D30" si="0">100*(C26/C25-1)</f>
        <v>-12.454873646209386</v>
      </c>
      <c r="E26" s="55">
        <f t="shared" ref="E26:E30" si="1">100*(C26/C22-1)</f>
        <v>17.71844660194175</v>
      </c>
      <c r="F26" s="54">
        <v>3696</v>
      </c>
      <c r="G26" s="55">
        <f t="shared" ref="G26:G30" si="2">100*(F26/F25-1)</f>
        <v>-13.361462728551333</v>
      </c>
      <c r="H26" s="55">
        <f t="shared" ref="H26:H30" si="3">100*(F26/F22-1)</f>
        <v>18.8806690254101</v>
      </c>
      <c r="I26" s="55">
        <f t="shared" ref="I26:I29" si="4">100*(C26/SUM(C26,F26))</f>
        <v>11.600095670892131</v>
      </c>
      <c r="J26" s="55">
        <f t="shared" ref="J26:J29" si="5">100*(F26/SUM(C26,F26))</f>
        <v>88.399904329107869</v>
      </c>
      <c r="L26" s="58"/>
      <c r="M26" s="58"/>
    </row>
    <row r="27" spans="1:14" x14ac:dyDescent="0.25">
      <c r="A27" s="144"/>
      <c r="B27" s="57" t="s">
        <v>4</v>
      </c>
      <c r="C27" s="54">
        <v>584</v>
      </c>
      <c r="D27" s="55">
        <f t="shared" si="0"/>
        <v>20.412371134020614</v>
      </c>
      <c r="E27" s="55">
        <f t="shared" si="1"/>
        <v>18.218623481781382</v>
      </c>
      <c r="F27" s="54">
        <v>4294</v>
      </c>
      <c r="G27" s="55">
        <f t="shared" si="2"/>
        <v>16.179653679653683</v>
      </c>
      <c r="H27" s="55">
        <f t="shared" si="3"/>
        <v>12.08561733228921</v>
      </c>
      <c r="I27" s="55">
        <f t="shared" si="4"/>
        <v>11.972119721197211</v>
      </c>
      <c r="J27" s="55">
        <f t="shared" si="5"/>
        <v>88.027880278802783</v>
      </c>
      <c r="L27" s="58"/>
      <c r="M27" s="58"/>
    </row>
    <row r="28" spans="1:14" x14ac:dyDescent="0.25">
      <c r="A28" s="144"/>
      <c r="B28" s="57" t="s">
        <v>5</v>
      </c>
      <c r="C28" s="54">
        <v>469</v>
      </c>
      <c r="D28" s="55">
        <f t="shared" si="0"/>
        <v>-19.691780821917803</v>
      </c>
      <c r="E28" s="55">
        <f t="shared" si="1"/>
        <v>11.137440758293838</v>
      </c>
      <c r="F28" s="54">
        <v>4350</v>
      </c>
      <c r="G28" s="55">
        <f t="shared" si="2"/>
        <v>1.304145319049832</v>
      </c>
      <c r="H28" s="55">
        <f t="shared" si="3"/>
        <v>7.3808936065169028</v>
      </c>
      <c r="I28" s="55">
        <f t="shared" si="4"/>
        <v>9.7323096078024491</v>
      </c>
      <c r="J28" s="55">
        <f t="shared" si="5"/>
        <v>90.267690392197551</v>
      </c>
      <c r="L28" s="58"/>
      <c r="M28" s="58"/>
    </row>
    <row r="29" spans="1:14" x14ac:dyDescent="0.25">
      <c r="A29" s="144"/>
      <c r="B29" s="57" t="s">
        <v>6</v>
      </c>
      <c r="C29" s="54">
        <v>397</v>
      </c>
      <c r="D29" s="55">
        <f t="shared" si="0"/>
        <v>-15.351812366737738</v>
      </c>
      <c r="E29" s="55">
        <f t="shared" si="1"/>
        <v>-28.33935018050542</v>
      </c>
      <c r="F29" s="54">
        <v>4527</v>
      </c>
      <c r="G29" s="55">
        <f t="shared" si="2"/>
        <v>4.0689655172413852</v>
      </c>
      <c r="H29" s="55">
        <f t="shared" si="3"/>
        <v>6.1181434599156148</v>
      </c>
      <c r="I29" s="55">
        <f t="shared" si="4"/>
        <v>8.0625507717303009</v>
      </c>
      <c r="J29" s="55">
        <f t="shared" si="5"/>
        <v>91.937449228269699</v>
      </c>
      <c r="K29" s="58"/>
      <c r="L29" s="58"/>
      <c r="M29" s="58"/>
      <c r="N29" s="58"/>
    </row>
    <row r="30" spans="1:14" x14ac:dyDescent="0.25">
      <c r="A30" s="145">
        <v>2019</v>
      </c>
      <c r="B30" s="57" t="s">
        <v>3</v>
      </c>
      <c r="C30" s="54">
        <v>360</v>
      </c>
      <c r="D30" s="55">
        <f t="shared" si="0"/>
        <v>-9.3198992443324968</v>
      </c>
      <c r="E30" s="55">
        <f t="shared" si="1"/>
        <v>-25.773195876288657</v>
      </c>
      <c r="F30" s="54">
        <v>3837</v>
      </c>
      <c r="G30" s="55">
        <f t="shared" si="2"/>
        <v>-15.241882041086807</v>
      </c>
      <c r="H30" s="55">
        <f t="shared" si="3"/>
        <v>3.8149350649350655</v>
      </c>
      <c r="I30" s="55">
        <f>100*(C30/SUM(C30,F30))</f>
        <v>8.5775553967119382</v>
      </c>
      <c r="J30" s="55">
        <f>100*(F30/SUM(C30,F30))</f>
        <v>91.422444603288071</v>
      </c>
      <c r="K30" s="58"/>
      <c r="L30" s="58"/>
      <c r="M30" s="58"/>
      <c r="N30" s="58"/>
    </row>
    <row r="31" spans="1:14" x14ac:dyDescent="0.25">
      <c r="A31" s="146"/>
      <c r="B31" s="57" t="s">
        <v>4</v>
      </c>
      <c r="C31" s="54">
        <v>491</v>
      </c>
      <c r="D31" s="55">
        <f>100*(C31/C30-1)</f>
        <v>36.388888888888893</v>
      </c>
      <c r="E31" s="55">
        <f>100*(C31/C27-1)</f>
        <v>-15.924657534246577</v>
      </c>
      <c r="F31" s="54">
        <v>4521</v>
      </c>
      <c r="G31" s="55">
        <f>100*(F31/F30-1)</f>
        <v>17.826426896012503</v>
      </c>
      <c r="H31" s="55">
        <f>100*(F31/F27-1)</f>
        <v>5.2864462040055793</v>
      </c>
      <c r="I31" s="55">
        <v>10.88</v>
      </c>
      <c r="J31" s="55">
        <v>89.12</v>
      </c>
      <c r="K31" s="58"/>
      <c r="L31" s="58"/>
      <c r="M31" s="58"/>
      <c r="N31" s="58"/>
    </row>
    <row r="32" spans="1:14" x14ac:dyDescent="0.25">
      <c r="A32" s="146"/>
      <c r="B32" s="57" t="s">
        <v>5</v>
      </c>
      <c r="C32" s="71">
        <v>499</v>
      </c>
      <c r="D32" s="72">
        <f>100*(C32/C31-1)</f>
        <v>1.6293279022403295</v>
      </c>
      <c r="E32" s="72">
        <f>100*(C32/C28-1)</f>
        <v>6.3965884861407307</v>
      </c>
      <c r="F32" s="71">
        <v>4621</v>
      </c>
      <c r="G32" s="72">
        <f>100*(F32/F31-1)</f>
        <v>2.2119000221189955</v>
      </c>
      <c r="H32" s="72">
        <f>100*(F32/F28-1)</f>
        <v>6.2298850574712628</v>
      </c>
      <c r="I32" s="72">
        <f>100*(C32/SUM(C32,F32))</f>
        <v>9.74609375</v>
      </c>
      <c r="J32" s="72">
        <f t="shared" ref="J32" si="6">100*(F32/SUM(C32,F32))</f>
        <v>90.25390625</v>
      </c>
      <c r="K32" s="58"/>
      <c r="L32" s="58"/>
      <c r="M32" s="58"/>
      <c r="N32" s="58"/>
    </row>
    <row r="33" spans="1:14" x14ac:dyDescent="0.25">
      <c r="A33" s="152"/>
      <c r="B33" s="57" t="s">
        <v>6</v>
      </c>
      <c r="C33" s="71">
        <v>459</v>
      </c>
      <c r="D33" s="72">
        <f t="shared" ref="D33:D34" si="7">100*(C33/C32-1)</f>
        <v>-8.0160320641282539</v>
      </c>
      <c r="E33" s="72">
        <f t="shared" ref="E33:E34" si="8">100*(C33/C29-1)</f>
        <v>15.617128463476071</v>
      </c>
      <c r="F33" s="71">
        <v>4641</v>
      </c>
      <c r="G33" s="72">
        <f t="shared" ref="G33:G34" si="9">100*(F33/F32-1)</f>
        <v>0.43280675178531958</v>
      </c>
      <c r="H33" s="72">
        <f t="shared" ref="H33:H34" si="10">100*(F33/F29-1)</f>
        <v>2.5182239893969616</v>
      </c>
      <c r="I33" s="72">
        <f t="shared" ref="I33:I34" si="11">100*(C33/SUM(C33,F33))</f>
        <v>9</v>
      </c>
      <c r="J33" s="72">
        <f t="shared" ref="J33:J34" si="12">100*(F33/SUM(C33,F33))</f>
        <v>91</v>
      </c>
      <c r="K33" s="58"/>
      <c r="L33" s="58"/>
      <c r="M33" s="58"/>
      <c r="N33" s="58"/>
    </row>
    <row r="34" spans="1:14" x14ac:dyDescent="0.25">
      <c r="A34" s="144">
        <v>2020</v>
      </c>
      <c r="B34" s="57" t="s">
        <v>3</v>
      </c>
      <c r="C34" s="71">
        <v>515</v>
      </c>
      <c r="D34" s="72">
        <f t="shared" si="7"/>
        <v>12.200435729847502</v>
      </c>
      <c r="E34" s="72">
        <f t="shared" si="8"/>
        <v>43.055555555555557</v>
      </c>
      <c r="F34" s="71">
        <v>3708</v>
      </c>
      <c r="G34" s="72">
        <f t="shared" si="9"/>
        <v>-20.103425985778923</v>
      </c>
      <c r="H34" s="72">
        <f t="shared" si="10"/>
        <v>-3.3620015637216616</v>
      </c>
      <c r="I34" s="72">
        <f t="shared" si="11"/>
        <v>12.195121951219512</v>
      </c>
      <c r="J34" s="72">
        <f t="shared" si="12"/>
        <v>87.804878048780495</v>
      </c>
      <c r="K34" s="78"/>
      <c r="L34" s="58"/>
      <c r="M34" s="58"/>
      <c r="N34" s="78"/>
    </row>
    <row r="35" spans="1:14" x14ac:dyDescent="0.25">
      <c r="A35" s="144"/>
      <c r="B35" s="57" t="s">
        <v>4</v>
      </c>
      <c r="C35" s="71">
        <v>265</v>
      </c>
      <c r="D35" s="72">
        <f t="shared" ref="D35" si="13">100*(C35/C34-1)</f>
        <v>-48.543689320388353</v>
      </c>
      <c r="E35" s="72">
        <f t="shared" ref="E35" si="14">100*(C35/C31-1)</f>
        <v>-46.028513238289207</v>
      </c>
      <c r="F35" s="71">
        <v>1952</v>
      </c>
      <c r="G35" s="72">
        <f t="shared" ref="G35" si="15">100*(F35/F34-1)</f>
        <v>-47.357065803667744</v>
      </c>
      <c r="H35" s="72">
        <f t="shared" ref="H35" si="16">100*(F35/F31-1)</f>
        <v>-56.823711568237115</v>
      </c>
      <c r="I35" s="72">
        <f t="shared" ref="I35" si="17">100*(C35/SUM(C35,F35))</f>
        <v>11.953089760938203</v>
      </c>
      <c r="J35" s="72">
        <f t="shared" ref="J35" si="18">100*(F35/SUM(C35,F35))</f>
        <v>88.046910239061788</v>
      </c>
      <c r="K35" s="78"/>
      <c r="L35" s="58"/>
      <c r="M35" s="58"/>
      <c r="N35" s="78"/>
    </row>
    <row r="36" spans="1:14" x14ac:dyDescent="0.25">
      <c r="A36" s="144"/>
      <c r="B36" s="57" t="s">
        <v>5</v>
      </c>
      <c r="C36" s="71">
        <v>451</v>
      </c>
      <c r="D36" s="72">
        <f t="shared" ref="D36" si="19">100*(C36/C35-1)</f>
        <v>70.188679245283026</v>
      </c>
      <c r="E36" s="72">
        <f t="shared" ref="E36" si="20">100*(C36/C32-1)</f>
        <v>-9.6192384769539068</v>
      </c>
      <c r="F36" s="71">
        <v>3043</v>
      </c>
      <c r="G36" s="72">
        <f t="shared" ref="G36" si="21">100*(F36/F35-1)</f>
        <v>55.891393442622949</v>
      </c>
      <c r="H36" s="72">
        <f t="shared" ref="H36" si="22">100*(F36/F32-1)</f>
        <v>-34.148452715862362</v>
      </c>
      <c r="I36" s="72">
        <f t="shared" ref="I36" si="23">100*(C36/SUM(C36,F36))</f>
        <v>12.907842014882656</v>
      </c>
      <c r="J36" s="72">
        <f t="shared" ref="J36" si="24">100*(F36/SUM(C36,F36))</f>
        <v>87.092157985117353</v>
      </c>
      <c r="K36" s="78"/>
      <c r="L36" s="58"/>
      <c r="M36" s="58"/>
      <c r="N36" s="78"/>
    </row>
    <row r="37" spans="1:14" x14ac:dyDescent="0.25">
      <c r="A37" s="144"/>
      <c r="B37" s="57" t="s">
        <v>6</v>
      </c>
      <c r="C37" s="71">
        <v>577</v>
      </c>
      <c r="D37" s="72">
        <f t="shared" ref="D37" si="25">100*(C37/C36-1)</f>
        <v>27.937915742793784</v>
      </c>
      <c r="E37" s="72">
        <f t="shared" ref="E37" si="26">100*(C37/C33-1)</f>
        <v>25.708061002178638</v>
      </c>
      <c r="F37" s="71">
        <v>3991</v>
      </c>
      <c r="G37" s="72">
        <f t="shared" ref="G37" si="27">100*(F37/F36-1)</f>
        <v>31.153466973381526</v>
      </c>
      <c r="H37" s="72">
        <f t="shared" ref="H37" si="28">100*(F37/F33-1)</f>
        <v>-14.005602240896353</v>
      </c>
      <c r="I37" s="72">
        <f t="shared" ref="I37" si="29">100*(C37/SUM(C37,F37))</f>
        <v>12.631348511383539</v>
      </c>
      <c r="J37" s="72">
        <f t="shared" ref="J37" si="30">100*(F37/SUM(C37,F37))</f>
        <v>87.368651488616464</v>
      </c>
    </row>
    <row r="38" spans="1:14" x14ac:dyDescent="0.25">
      <c r="A38" s="144">
        <v>2021</v>
      </c>
      <c r="B38" s="57" t="s">
        <v>3</v>
      </c>
      <c r="C38" s="71">
        <v>541</v>
      </c>
      <c r="D38" s="72">
        <f t="shared" ref="D38" si="31">100*(C38/C37-1)</f>
        <v>-6.2391681109185466</v>
      </c>
      <c r="E38" s="72">
        <f t="shared" ref="E38" si="32">100*(C38/C34-1)</f>
        <v>5.048543689320395</v>
      </c>
      <c r="F38" s="71">
        <v>4225</v>
      </c>
      <c r="G38" s="72">
        <f t="shared" ref="G38" si="33">100*(F38/F37-1)</f>
        <v>5.8631921824104261</v>
      </c>
      <c r="H38" s="72">
        <f t="shared" ref="H38" si="34">100*(F38/F34-1)</f>
        <v>13.942826321467106</v>
      </c>
      <c r="I38" s="72">
        <f t="shared" ref="I38:I39" si="35">100*(C38/SUM(C38,F38))</f>
        <v>11.351237935375577</v>
      </c>
      <c r="J38" s="72">
        <f t="shared" ref="J38:J39" si="36">100*(F38/SUM(C38,F38))</f>
        <v>88.648762064624421</v>
      </c>
      <c r="K38" s="58"/>
      <c r="L38" s="58"/>
      <c r="M38" s="58"/>
      <c r="N38" s="58"/>
    </row>
    <row r="39" spans="1:14" x14ac:dyDescent="0.25">
      <c r="A39" s="144"/>
      <c r="B39" s="57" t="s">
        <v>4</v>
      </c>
      <c r="C39" s="71">
        <v>542</v>
      </c>
      <c r="D39" s="72">
        <f t="shared" ref="D39" si="37">100*(C39/C38-1)</f>
        <v>0.1848428835489857</v>
      </c>
      <c r="E39" s="72">
        <f t="shared" ref="E39" si="38">100*(C39/C35-1)</f>
        <v>104.52830188679245</v>
      </c>
      <c r="F39" s="71">
        <v>4961</v>
      </c>
      <c r="G39" s="72">
        <f t="shared" ref="G39" si="39">100*(F39/F38-1)</f>
        <v>17.420118343195256</v>
      </c>
      <c r="H39" s="72">
        <f t="shared" ref="H39" si="40">100*(F39/F35-1)</f>
        <v>154.14959016393445</v>
      </c>
      <c r="I39" s="72">
        <f t="shared" si="35"/>
        <v>9.8491731782663994</v>
      </c>
      <c r="J39" s="72">
        <f t="shared" si="36"/>
        <v>90.150826821733602</v>
      </c>
      <c r="K39" s="58"/>
      <c r="L39" s="58"/>
      <c r="M39" s="58"/>
      <c r="N39" s="58"/>
    </row>
    <row r="40" spans="1:14" x14ac:dyDescent="0.25">
      <c r="A40" s="144"/>
      <c r="B40" s="57" t="s">
        <v>5</v>
      </c>
      <c r="C40" s="71">
        <v>2030</v>
      </c>
      <c r="D40" s="72">
        <f t="shared" ref="D40" si="41">100*(C40/C39-1)</f>
        <v>274.5387453874539</v>
      </c>
      <c r="E40" s="72">
        <f t="shared" ref="E40" si="42">100*(C40/C36-1)</f>
        <v>350.1108647450111</v>
      </c>
      <c r="F40" s="71">
        <v>4428</v>
      </c>
      <c r="G40" s="72">
        <f t="shared" ref="G40" si="43">100*(F40/F39-1)</f>
        <v>-10.743801652892559</v>
      </c>
      <c r="H40" s="72">
        <f t="shared" ref="H40" si="44">100*(F40/F36-1)</f>
        <v>45.514295103516254</v>
      </c>
      <c r="I40" s="72">
        <f t="shared" ref="I40" si="45">100*(C40/SUM(C40,F40))</f>
        <v>31.433880458346238</v>
      </c>
      <c r="J40" s="72">
        <f t="shared" ref="J40" si="46">100*(F40/SUM(C40,F40))</f>
        <v>68.566119541653762</v>
      </c>
      <c r="K40" s="58"/>
      <c r="L40" s="58"/>
      <c r="M40" s="58"/>
      <c r="N40" s="58"/>
    </row>
    <row r="41" spans="1:14" x14ac:dyDescent="0.25">
      <c r="A41" s="144"/>
      <c r="B41" s="57" t="s">
        <v>6</v>
      </c>
      <c r="C41" s="71">
        <v>638</v>
      </c>
      <c r="D41" s="72">
        <f t="shared" ref="D41" si="47">100*(C41/C40-1)</f>
        <v>-68.571428571428569</v>
      </c>
      <c r="E41" s="72">
        <f t="shared" ref="E41" si="48">100*(C41/C37-1)</f>
        <v>10.571923743500866</v>
      </c>
      <c r="F41" s="71">
        <v>5784</v>
      </c>
      <c r="G41" s="72">
        <f t="shared" ref="G41" si="49">100*(F41/F40-1)</f>
        <v>30.62330623306233</v>
      </c>
      <c r="H41" s="72">
        <f t="shared" ref="H41" si="50">100*(F41/F37-1)</f>
        <v>44.926083688298668</v>
      </c>
      <c r="I41" s="72">
        <f t="shared" ref="I41:I46" si="51">100*(C41/SUM(C41,F41))</f>
        <v>9.9345998131423237</v>
      </c>
      <c r="J41" s="72">
        <f t="shared" ref="J41:J42" si="52">100*(F41/SUM(C41,F41))</f>
        <v>90.065400186857687</v>
      </c>
    </row>
    <row r="42" spans="1:14" x14ac:dyDescent="0.25">
      <c r="A42" s="144">
        <v>2022</v>
      </c>
      <c r="B42" s="57" t="s">
        <v>3</v>
      </c>
      <c r="C42" s="71">
        <v>829</v>
      </c>
      <c r="D42" s="72">
        <f t="shared" ref="D42" si="53">100*(C42/C41-1)</f>
        <v>29.937304075235115</v>
      </c>
      <c r="E42" s="72">
        <f t="shared" ref="E42:E47" si="54">100*(C42/C38-1)</f>
        <v>53.234750462107215</v>
      </c>
      <c r="F42" s="71">
        <v>3484</v>
      </c>
      <c r="G42" s="72">
        <f t="shared" ref="G42" si="55">100*(F42/F41-1)</f>
        <v>-39.764868603042878</v>
      </c>
      <c r="H42" s="72">
        <f t="shared" ref="H42" si="56">100*(F42/F38-1)</f>
        <v>-17.538461538461537</v>
      </c>
      <c r="I42" s="72">
        <f t="shared" si="51"/>
        <v>19.220959888708556</v>
      </c>
      <c r="J42" s="72">
        <f t="shared" si="52"/>
        <v>80.779040111291451</v>
      </c>
      <c r="K42" s="58"/>
      <c r="L42" s="58"/>
      <c r="M42" s="58"/>
      <c r="N42" s="58"/>
    </row>
    <row r="43" spans="1:14" x14ac:dyDescent="0.25">
      <c r="A43" s="144"/>
      <c r="B43" s="57" t="s">
        <v>4</v>
      </c>
      <c r="C43" s="71">
        <v>865</v>
      </c>
      <c r="D43" s="72">
        <f t="shared" ref="D43" si="57">100*(C43/C42-1)</f>
        <v>4.3425814234016924</v>
      </c>
      <c r="E43" s="72">
        <f t="shared" si="54"/>
        <v>59.594095940959413</v>
      </c>
      <c r="F43" s="71">
        <v>3485</v>
      </c>
      <c r="G43" s="72">
        <f t="shared" ref="G43" si="58">100*(F43/F42-1)</f>
        <v>2.8702640642941368E-2</v>
      </c>
      <c r="H43" s="72">
        <f t="shared" ref="H43" si="59">100*(F43/F39-1)</f>
        <v>-29.75206611570248</v>
      </c>
      <c r="I43" s="72">
        <f t="shared" si="51"/>
        <v>19.885057471264368</v>
      </c>
      <c r="J43" s="72">
        <f t="shared" ref="J43" si="60">100*(F43/SUM(C43,F43))</f>
        <v>80.114942528735639</v>
      </c>
      <c r="K43" s="58"/>
      <c r="L43" s="58"/>
      <c r="M43" s="58"/>
      <c r="N43" s="58"/>
    </row>
    <row r="44" spans="1:14" x14ac:dyDescent="0.25">
      <c r="A44" s="144"/>
      <c r="B44" s="57" t="s">
        <v>5</v>
      </c>
      <c r="C44" s="71">
        <v>848</v>
      </c>
      <c r="D44" s="72">
        <f t="shared" ref="D44" si="61">100*(C44/C43-1)</f>
        <v>-1.9653179190751491</v>
      </c>
      <c r="E44" s="72">
        <f t="shared" si="54"/>
        <v>-58.22660098522168</v>
      </c>
      <c r="F44" s="71">
        <v>3170</v>
      </c>
      <c r="G44" s="72">
        <f t="shared" ref="G44" si="62">100*(F44/F43-1)</f>
        <v>-9.0387374461979864</v>
      </c>
      <c r="H44" s="72">
        <f t="shared" ref="H44" si="63">100*(F44/F40-1)</f>
        <v>-28.410117434507676</v>
      </c>
      <c r="I44" s="72">
        <f t="shared" si="51"/>
        <v>21.105027376804379</v>
      </c>
      <c r="J44" s="72">
        <f t="shared" ref="J44" si="64">100*(F44/SUM(C44,F44))</f>
        <v>78.894972623195628</v>
      </c>
      <c r="K44" s="58"/>
      <c r="L44" s="58"/>
      <c r="M44" s="58"/>
      <c r="N44" s="58"/>
    </row>
    <row r="45" spans="1:14" x14ac:dyDescent="0.25">
      <c r="A45" s="144"/>
      <c r="B45" s="57" t="s">
        <v>6</v>
      </c>
      <c r="C45" s="71">
        <v>722</v>
      </c>
      <c r="D45" s="72">
        <f t="shared" ref="D45" si="65">100*(C45/C44-1)</f>
        <v>-14.858490566037741</v>
      </c>
      <c r="E45" s="72">
        <f t="shared" si="54"/>
        <v>13.166144200626961</v>
      </c>
      <c r="F45" s="71">
        <v>2848</v>
      </c>
      <c r="G45" s="72">
        <f t="shared" ref="G45" si="66">100*(F45/F44-1)</f>
        <v>-10.157728706624603</v>
      </c>
      <c r="H45" s="72">
        <f t="shared" ref="H45" si="67">100*(F45/F41-1)</f>
        <v>-50.760719225449513</v>
      </c>
      <c r="I45" s="72">
        <f t="shared" si="51"/>
        <v>20.224089635854341</v>
      </c>
      <c r="J45" s="72">
        <f t="shared" ref="J45" si="68">100*(F45/SUM(C45,F45))</f>
        <v>79.775910364145659</v>
      </c>
    </row>
    <row r="46" spans="1:14" x14ac:dyDescent="0.25">
      <c r="A46" s="144">
        <v>2023</v>
      </c>
      <c r="B46" s="57" t="s">
        <v>3</v>
      </c>
      <c r="C46" s="71">
        <v>904</v>
      </c>
      <c r="D46" s="72">
        <f t="shared" ref="D46" si="69">100*(C46/C45-1)</f>
        <v>25.207756232686982</v>
      </c>
      <c r="E46" s="72">
        <f t="shared" si="54"/>
        <v>9.0470446320868536</v>
      </c>
      <c r="F46" s="71">
        <v>2088</v>
      </c>
      <c r="G46" s="72">
        <f t="shared" ref="G46" si="70">100*(F46/F45-1)</f>
        <v>-26.68539325842697</v>
      </c>
      <c r="H46" s="72">
        <f t="shared" ref="H46" si="71">100*(F46/F42-1)</f>
        <v>-40.068886337543056</v>
      </c>
      <c r="I46" s="72">
        <f t="shared" si="51"/>
        <v>30.213903743315505</v>
      </c>
      <c r="J46" s="72">
        <f t="shared" ref="J46" si="72">100*(F46/SUM(C46,F46))</f>
        <v>69.786096256684488</v>
      </c>
    </row>
    <row r="47" spans="1:14" x14ac:dyDescent="0.25">
      <c r="A47" s="144"/>
      <c r="B47" s="57" t="s">
        <v>4</v>
      </c>
      <c r="C47" s="71">
        <v>1166</v>
      </c>
      <c r="D47" s="72">
        <f t="shared" ref="D47" si="73">100*(C47/C46-1)</f>
        <v>28.982300884955748</v>
      </c>
      <c r="E47" s="72">
        <f t="shared" si="54"/>
        <v>34.797687861271683</v>
      </c>
      <c r="F47" s="71">
        <v>2126</v>
      </c>
      <c r="G47" s="72">
        <f t="shared" ref="G47" si="74">100*(F47/F46-1)</f>
        <v>1.8199233716475138</v>
      </c>
      <c r="H47" s="72">
        <f t="shared" ref="H47" si="75">100*(F47/F43-1)</f>
        <v>-38.995695839311338</v>
      </c>
      <c r="I47" s="72">
        <f t="shared" ref="I47" si="76">100*(C47/SUM(C47,F47))</f>
        <v>35.419198055893077</v>
      </c>
      <c r="J47" s="72">
        <f t="shared" ref="J47" si="77">100*(F47/SUM(C47,F47))</f>
        <v>64.580801944106923</v>
      </c>
    </row>
    <row r="48" spans="1:14" x14ac:dyDescent="0.25">
      <c r="A48" s="77"/>
      <c r="B48" s="77"/>
      <c r="C48" s="101"/>
      <c r="D48" s="101"/>
      <c r="E48" s="101"/>
      <c r="F48" s="101"/>
      <c r="G48" s="76"/>
      <c r="H48" s="101"/>
      <c r="I48" s="101"/>
      <c r="J48" s="101"/>
      <c r="K48" s="58"/>
      <c r="L48" s="58"/>
      <c r="M48" s="58"/>
      <c r="N48" s="62"/>
    </row>
    <row r="49" spans="1:14" x14ac:dyDescent="0.25">
      <c r="A49" s="17" t="s">
        <v>61</v>
      </c>
      <c r="C49" s="58"/>
      <c r="D49" s="102"/>
      <c r="E49" s="76"/>
      <c r="F49" s="101"/>
      <c r="G49" s="101"/>
      <c r="H49" s="101"/>
      <c r="I49" s="101"/>
      <c r="J49" s="101"/>
      <c r="L49" s="58"/>
      <c r="M49" s="90"/>
      <c r="N49" s="58"/>
    </row>
    <row r="50" spans="1:14" x14ac:dyDescent="0.25">
      <c r="A50" s="143" t="s">
        <v>146</v>
      </c>
      <c r="B50" s="143"/>
      <c r="C50" s="143"/>
      <c r="D50" s="143"/>
      <c r="E50" s="143"/>
      <c r="F50" s="143"/>
      <c r="G50" s="143"/>
      <c r="H50" s="143"/>
      <c r="I50" s="76"/>
      <c r="M50" s="58"/>
      <c r="N50" s="59"/>
    </row>
    <row r="51" spans="1:14" x14ac:dyDescent="0.25">
      <c r="A51" s="143"/>
      <c r="B51" s="143"/>
      <c r="C51" s="143"/>
      <c r="D51" s="143"/>
      <c r="E51" s="143"/>
      <c r="F51" s="143"/>
      <c r="G51" s="143"/>
      <c r="H51" s="143"/>
      <c r="M51" s="63"/>
    </row>
  </sheetData>
  <autoFilter ref="B1:B13" xr:uid="{00000000-0009-0000-0000-000006000000}"/>
  <mergeCells count="28">
    <mergeCell ref="A50:H51"/>
    <mergeCell ref="A34:A37"/>
    <mergeCell ref="A30:A33"/>
    <mergeCell ref="A18:A21"/>
    <mergeCell ref="A22:A25"/>
    <mergeCell ref="A26:A29"/>
    <mergeCell ref="A46:A47"/>
    <mergeCell ref="A14:A17"/>
    <mergeCell ref="A38:A41"/>
    <mergeCell ref="A42:A45"/>
    <mergeCell ref="A2:H2"/>
    <mergeCell ref="A3:H3"/>
    <mergeCell ref="A4:H4"/>
    <mergeCell ref="A5:H5"/>
    <mergeCell ref="A8:J8"/>
    <mergeCell ref="A7:J7"/>
    <mergeCell ref="A9:J9"/>
    <mergeCell ref="G10:J10"/>
    <mergeCell ref="A11:A13"/>
    <mergeCell ref="B11:B13"/>
    <mergeCell ref="C11:E11"/>
    <mergeCell ref="F11:H11"/>
    <mergeCell ref="I11:I13"/>
    <mergeCell ref="J11:J13"/>
    <mergeCell ref="C12:C13"/>
    <mergeCell ref="D12:E12"/>
    <mergeCell ref="F12:F13"/>
    <mergeCell ref="G12:H1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L51"/>
  <sheetViews>
    <sheetView showGridLines="0" workbookViewId="0">
      <pane xSplit="2" ySplit="13" topLeftCell="C32" activePane="bottomRight" state="frozen"/>
      <selection activeCell="F51" sqref="F51"/>
      <selection pane="topRight" activeCell="F51" sqref="F51"/>
      <selection pane="bottomLeft" activeCell="F51" sqref="F51"/>
      <selection pane="bottomRight" activeCell="F47" sqref="F47"/>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3.140625" style="17" bestFit="1" customWidth="1"/>
    <col min="11" max="11" width="15.5703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30" t="s">
        <v>12</v>
      </c>
      <c r="B2" s="131"/>
      <c r="C2" s="131"/>
      <c r="D2" s="131"/>
      <c r="E2" s="131"/>
      <c r="F2" s="131"/>
      <c r="G2" s="131"/>
      <c r="H2" s="131"/>
      <c r="I2" s="13"/>
    </row>
    <row r="3" spans="1:12" s="12" customFormat="1" ht="14.25" x14ac:dyDescent="0.2">
      <c r="A3" s="130" t="s">
        <v>13</v>
      </c>
      <c r="B3" s="131"/>
      <c r="C3" s="131"/>
      <c r="D3" s="131"/>
      <c r="E3" s="131"/>
      <c r="F3" s="131"/>
      <c r="G3" s="131"/>
      <c r="H3" s="131"/>
      <c r="I3" s="13"/>
    </row>
    <row r="4" spans="1:12" s="12" customFormat="1" ht="14.25" x14ac:dyDescent="0.2">
      <c r="A4" s="130" t="s">
        <v>14</v>
      </c>
      <c r="B4" s="131"/>
      <c r="C4" s="131"/>
      <c r="D4" s="131"/>
      <c r="E4" s="131"/>
      <c r="F4" s="131"/>
      <c r="G4" s="131"/>
      <c r="H4" s="131"/>
      <c r="I4" s="13"/>
    </row>
    <row r="5" spans="1:12" s="12" customFormat="1" ht="14.25" x14ac:dyDescent="0.2">
      <c r="A5" s="130" t="s">
        <v>15</v>
      </c>
      <c r="B5" s="131"/>
      <c r="C5" s="131"/>
      <c r="D5" s="131"/>
      <c r="E5" s="131"/>
      <c r="F5" s="131"/>
      <c r="G5" s="131"/>
      <c r="H5" s="131"/>
      <c r="I5" s="13"/>
    </row>
    <row r="6" spans="1:12" s="12" customFormat="1" ht="14.25" x14ac:dyDescent="0.2">
      <c r="A6" s="14"/>
      <c r="B6" s="15"/>
      <c r="C6" s="15"/>
      <c r="D6" s="15"/>
      <c r="E6" s="15"/>
      <c r="F6" s="15"/>
      <c r="G6" s="15"/>
      <c r="H6" s="15"/>
      <c r="I6" s="13"/>
    </row>
    <row r="7" spans="1:12" s="12" customFormat="1" ht="14.25" x14ac:dyDescent="0.2">
      <c r="A7" s="132" t="s">
        <v>18</v>
      </c>
      <c r="B7" s="133"/>
      <c r="C7" s="133"/>
      <c r="D7" s="133"/>
      <c r="E7" s="133"/>
      <c r="F7" s="133"/>
      <c r="G7" s="133"/>
      <c r="H7" s="133"/>
      <c r="I7" s="13"/>
    </row>
    <row r="8" spans="1:12" x14ac:dyDescent="0.25">
      <c r="A8" s="132" t="s">
        <v>147</v>
      </c>
      <c r="B8" s="156"/>
      <c r="C8" s="156"/>
      <c r="D8" s="156"/>
      <c r="E8" s="156"/>
      <c r="F8" s="156"/>
      <c r="G8" s="156"/>
      <c r="H8" s="156"/>
      <c r="I8" s="155"/>
    </row>
    <row r="9" spans="1:12" x14ac:dyDescent="0.25">
      <c r="A9" s="130" t="s">
        <v>159</v>
      </c>
      <c r="B9" s="131"/>
      <c r="C9" s="131"/>
      <c r="D9" s="131"/>
      <c r="E9" s="131"/>
      <c r="F9" s="131"/>
      <c r="G9" s="131"/>
      <c r="H9" s="131"/>
      <c r="I9" s="16"/>
    </row>
    <row r="10" spans="1:12" x14ac:dyDescent="0.25">
      <c r="A10" s="18"/>
      <c r="B10" s="19"/>
      <c r="C10" s="19"/>
      <c r="D10" s="19"/>
      <c r="E10" s="19"/>
      <c r="F10" s="19"/>
      <c r="G10" s="137" t="s">
        <v>19</v>
      </c>
      <c r="H10" s="137"/>
      <c r="I10" s="138"/>
    </row>
    <row r="11" spans="1:12" ht="15" customHeight="1" x14ac:dyDescent="0.25">
      <c r="A11" s="135" t="s">
        <v>1</v>
      </c>
      <c r="B11" s="135" t="s">
        <v>2</v>
      </c>
      <c r="C11" s="139" t="s">
        <v>16</v>
      </c>
      <c r="D11" s="134"/>
      <c r="E11" s="142"/>
      <c r="F11" s="139" t="s">
        <v>17</v>
      </c>
      <c r="G11" s="134"/>
      <c r="H11" s="134"/>
      <c r="I11" s="140" t="s">
        <v>22</v>
      </c>
    </row>
    <row r="12" spans="1:12" ht="15" customHeight="1" x14ac:dyDescent="0.25">
      <c r="A12" s="135"/>
      <c r="B12" s="135"/>
      <c r="C12" s="135" t="s">
        <v>75</v>
      </c>
      <c r="D12" s="134" t="s">
        <v>20</v>
      </c>
      <c r="E12" s="134"/>
      <c r="F12" s="135" t="s">
        <v>75</v>
      </c>
      <c r="G12" s="134" t="s">
        <v>20</v>
      </c>
      <c r="H12" s="134"/>
      <c r="I12" s="141"/>
    </row>
    <row r="13" spans="1:12" x14ac:dyDescent="0.25">
      <c r="A13" s="136"/>
      <c r="B13" s="136"/>
      <c r="C13" s="136"/>
      <c r="D13" s="50" t="s">
        <v>7</v>
      </c>
      <c r="E13" s="51" t="s">
        <v>21</v>
      </c>
      <c r="F13" s="136"/>
      <c r="G13" s="50" t="s">
        <v>7</v>
      </c>
      <c r="H13" s="51" t="s">
        <v>21</v>
      </c>
      <c r="I13" s="141"/>
    </row>
    <row r="14" spans="1:12" x14ac:dyDescent="0.25">
      <c r="A14" s="144">
        <v>2015</v>
      </c>
      <c r="B14" s="57" t="s">
        <v>3</v>
      </c>
      <c r="C14" s="54">
        <v>3249371</v>
      </c>
      <c r="D14" s="55"/>
      <c r="E14" s="55"/>
      <c r="F14" s="54">
        <v>1082124</v>
      </c>
      <c r="G14" s="55"/>
      <c r="H14" s="55"/>
      <c r="I14" s="55">
        <v>44.101539278228131</v>
      </c>
      <c r="K14" s="58"/>
      <c r="L14" s="58"/>
    </row>
    <row r="15" spans="1:12" x14ac:dyDescent="0.25">
      <c r="A15" s="144"/>
      <c r="B15" s="57" t="s">
        <v>4</v>
      </c>
      <c r="C15" s="54">
        <v>3308686</v>
      </c>
      <c r="D15" s="55">
        <v>0.59129590610528737</v>
      </c>
      <c r="E15" s="55"/>
      <c r="F15" s="54">
        <v>1059240</v>
      </c>
      <c r="G15" s="55">
        <v>-3.6005750532027321</v>
      </c>
      <c r="H15" s="55"/>
      <c r="I15" s="55">
        <v>42.263726571910595</v>
      </c>
      <c r="K15" s="58"/>
      <c r="L15" s="58"/>
    </row>
    <row r="16" spans="1:12" x14ac:dyDescent="0.25">
      <c r="A16" s="144"/>
      <c r="B16" s="57" t="s">
        <v>5</v>
      </c>
      <c r="C16" s="54">
        <v>3715669</v>
      </c>
      <c r="D16" s="55">
        <v>7.6615872860962781</v>
      </c>
      <c r="E16" s="55"/>
      <c r="F16" s="54">
        <v>1162634</v>
      </c>
      <c r="G16" s="55">
        <v>9.0466502816421155</v>
      </c>
      <c r="H16" s="55"/>
      <c r="I16" s="55">
        <v>42.807448109036592</v>
      </c>
      <c r="K16" s="58"/>
      <c r="L16" s="58"/>
    </row>
    <row r="17" spans="1:12" x14ac:dyDescent="0.25">
      <c r="A17" s="144"/>
      <c r="B17" s="57" t="s">
        <v>6</v>
      </c>
      <c r="C17" s="54">
        <v>3801240</v>
      </c>
      <c r="D17" s="55">
        <v>1.5353572826966939</v>
      </c>
      <c r="E17" s="55"/>
      <c r="F17" s="54">
        <v>1168422</v>
      </c>
      <c r="G17" s="55">
        <v>-5.5684636726368808E-2</v>
      </c>
      <c r="H17" s="55"/>
      <c r="I17" s="55">
        <v>42.13666261886123</v>
      </c>
      <c r="K17" s="58"/>
      <c r="L17" s="58"/>
    </row>
    <row r="18" spans="1:12" x14ac:dyDescent="0.25">
      <c r="A18" s="144">
        <v>2016</v>
      </c>
      <c r="B18" s="57" t="s">
        <v>3</v>
      </c>
      <c r="C18" s="54">
        <v>3215215</v>
      </c>
      <c r="D18" s="55">
        <v>-10.193525881017663</v>
      </c>
      <c r="E18" s="55">
        <v>-1.2479479623243179</v>
      </c>
      <c r="F18" s="54">
        <v>1055027</v>
      </c>
      <c r="G18" s="55">
        <v>-8.7140079767563634</v>
      </c>
      <c r="H18" s="55">
        <v>-4.0932864084423528</v>
      </c>
      <c r="I18" s="55">
        <v>42.830843605054135</v>
      </c>
      <c r="K18" s="58"/>
      <c r="L18" s="58"/>
    </row>
    <row r="19" spans="1:12" x14ac:dyDescent="0.25">
      <c r="A19" s="144"/>
      <c r="B19" s="57" t="s">
        <v>4</v>
      </c>
      <c r="C19" s="54">
        <v>3721332</v>
      </c>
      <c r="D19" s="55">
        <v>14.171799075292</v>
      </c>
      <c r="E19" s="55">
        <v>12.084244883795961</v>
      </c>
      <c r="F19" s="54">
        <v>1194767</v>
      </c>
      <c r="G19" s="55">
        <v>14.693013090113524</v>
      </c>
      <c r="H19" s="55">
        <v>14.106800569164008</v>
      </c>
      <c r="I19" s="55">
        <v>43.026373815967794</v>
      </c>
      <c r="K19" s="58"/>
      <c r="L19" s="58"/>
    </row>
    <row r="20" spans="1:12" x14ac:dyDescent="0.25">
      <c r="A20" s="144"/>
      <c r="B20" s="57" t="s">
        <v>5</v>
      </c>
      <c r="C20" s="54">
        <v>3619027</v>
      </c>
      <c r="D20" s="55">
        <v>-4.4797514268046541</v>
      </c>
      <c r="E20" s="55">
        <v>-0.5558509555642388</v>
      </c>
      <c r="F20" s="54">
        <v>1129557</v>
      </c>
      <c r="G20" s="55">
        <v>-6.9816922640188892</v>
      </c>
      <c r="H20" s="55">
        <v>-2.6653137652814252</v>
      </c>
      <c r="I20" s="55">
        <v>41.899393481060841</v>
      </c>
      <c r="K20" s="58"/>
      <c r="L20" s="58"/>
    </row>
    <row r="21" spans="1:12" x14ac:dyDescent="0.25">
      <c r="A21" s="144"/>
      <c r="B21" s="57" t="s">
        <v>6</v>
      </c>
      <c r="C21" s="54">
        <v>4079416</v>
      </c>
      <c r="D21" s="55">
        <v>12.854850716664686</v>
      </c>
      <c r="E21" s="55">
        <v>10.530507750211001</v>
      </c>
      <c r="F21" s="54">
        <v>1211428</v>
      </c>
      <c r="G21" s="55">
        <v>7.9676242870222183</v>
      </c>
      <c r="H21" s="55">
        <v>5.1484998950426757</v>
      </c>
      <c r="I21" s="55">
        <v>40.084922752454474</v>
      </c>
      <c r="K21" s="58"/>
      <c r="L21" s="58"/>
    </row>
    <row r="22" spans="1:12" x14ac:dyDescent="0.25">
      <c r="A22" s="144">
        <v>2017</v>
      </c>
      <c r="B22" s="57" t="s">
        <v>3</v>
      </c>
      <c r="C22" s="54">
        <v>3365741</v>
      </c>
      <c r="D22" s="55">
        <v>-20.334119239621643</v>
      </c>
      <c r="E22" s="55">
        <v>-1.9501618653218031</v>
      </c>
      <c r="F22" s="54">
        <v>963544</v>
      </c>
      <c r="G22" s="55">
        <v>-20.860134204145908</v>
      </c>
      <c r="H22" s="55">
        <v>-8.8421127284215117</v>
      </c>
      <c r="I22" s="55">
        <v>39.820251490198416</v>
      </c>
      <c r="K22" s="58"/>
      <c r="L22" s="58"/>
    </row>
    <row r="23" spans="1:12" x14ac:dyDescent="0.25">
      <c r="A23" s="144"/>
      <c r="B23" s="57" t="s">
        <v>4</v>
      </c>
      <c r="C23" s="54">
        <v>3776676</v>
      </c>
      <c r="D23" s="55">
        <v>17.687396059276537</v>
      </c>
      <c r="E23" s="55">
        <v>1.0690050219331653</v>
      </c>
      <c r="F23" s="54">
        <v>1109435</v>
      </c>
      <c r="G23" s="55">
        <v>17.044129764162676</v>
      </c>
      <c r="H23" s="55">
        <v>-6.97344764620847</v>
      </c>
      <c r="I23" s="55">
        <v>39.602598398157014</v>
      </c>
      <c r="K23" s="58"/>
      <c r="L23" s="58"/>
    </row>
    <row r="24" spans="1:12" x14ac:dyDescent="0.25">
      <c r="A24" s="144"/>
      <c r="B24" s="57" t="s">
        <v>5</v>
      </c>
      <c r="C24" s="54">
        <v>4162598</v>
      </c>
      <c r="D24" s="55">
        <v>11.101024753543442</v>
      </c>
      <c r="E24" s="55">
        <v>17.554866077984869</v>
      </c>
      <c r="F24" s="54">
        <v>1138239</v>
      </c>
      <c r="G24" s="55">
        <v>5.1408406022170681</v>
      </c>
      <c r="H24" s="55">
        <v>5.1501596929222444</v>
      </c>
      <c r="I24" s="55">
        <v>37.478056524239598</v>
      </c>
      <c r="K24" s="58"/>
      <c r="L24" s="58"/>
    </row>
    <row r="25" spans="1:12" x14ac:dyDescent="0.25">
      <c r="A25" s="144"/>
      <c r="B25" s="57" t="s">
        <v>6</v>
      </c>
      <c r="C25" s="54">
        <v>4829734</v>
      </c>
      <c r="D25" s="55">
        <v>14.905983200541641</v>
      </c>
      <c r="E25" s="55">
        <v>19.691421156647152</v>
      </c>
      <c r="F25" s="54">
        <v>1304408</v>
      </c>
      <c r="G25" s="55">
        <v>13.571193207506681</v>
      </c>
      <c r="H25" s="55">
        <v>10.607500916554798</v>
      </c>
      <c r="I25" s="55">
        <v>37.042697690751822</v>
      </c>
      <c r="K25" s="58"/>
      <c r="L25" s="58"/>
    </row>
    <row r="26" spans="1:12" x14ac:dyDescent="0.25">
      <c r="A26" s="144">
        <v>2018</v>
      </c>
      <c r="B26" s="57" t="s">
        <v>3</v>
      </c>
      <c r="C26" s="54">
        <v>3941179</v>
      </c>
      <c r="D26" s="55">
        <f t="shared" ref="D26:D30" si="0">100*(C26/C25-1)</f>
        <v>-18.397597051928738</v>
      </c>
      <c r="E26" s="55">
        <f t="shared" ref="E26:E30" si="1">100*(C26/C22-1)</f>
        <v>17.096918628022785</v>
      </c>
      <c r="F26" s="54">
        <v>1073502</v>
      </c>
      <c r="G26" s="55">
        <f t="shared" ref="G26:G30" si="2">100*(F26/F25-1)</f>
        <v>-17.701976682142394</v>
      </c>
      <c r="H26" s="55">
        <f t="shared" ref="H26:H30" si="3">100*(F26/F22-1)</f>
        <v>11.411829662163854</v>
      </c>
      <c r="I26" s="55">
        <f t="shared" ref="I26:I30" si="4">100*(F26/C26)</f>
        <v>27.238092966597051</v>
      </c>
      <c r="J26" s="58"/>
      <c r="K26" s="58"/>
      <c r="L26" s="58"/>
    </row>
    <row r="27" spans="1:12" x14ac:dyDescent="0.25">
      <c r="A27" s="144"/>
      <c r="B27" s="57" t="s">
        <v>4</v>
      </c>
      <c r="C27" s="54">
        <v>4516221</v>
      </c>
      <c r="D27" s="55">
        <f t="shared" si="0"/>
        <v>14.590608546325857</v>
      </c>
      <c r="E27" s="55">
        <f t="shared" si="1"/>
        <v>19.581902180647749</v>
      </c>
      <c r="F27" s="54">
        <v>1218085</v>
      </c>
      <c r="G27" s="55">
        <f t="shared" si="2"/>
        <v>13.468349383606171</v>
      </c>
      <c r="H27" s="55">
        <f t="shared" si="3"/>
        <v>9.7932731525506291</v>
      </c>
      <c r="I27" s="55">
        <f t="shared" si="4"/>
        <v>26.971332890928057</v>
      </c>
      <c r="K27" s="58"/>
      <c r="L27" s="58"/>
    </row>
    <row r="28" spans="1:12" x14ac:dyDescent="0.25">
      <c r="A28" s="144"/>
      <c r="B28" s="57" t="s">
        <v>5</v>
      </c>
      <c r="C28" s="54">
        <v>4690246</v>
      </c>
      <c r="D28" s="55">
        <f t="shared" si="0"/>
        <v>3.8533322439269435</v>
      </c>
      <c r="E28" s="55">
        <f t="shared" si="1"/>
        <v>12.675929791923224</v>
      </c>
      <c r="F28" s="54">
        <v>1176335</v>
      </c>
      <c r="G28" s="55">
        <f t="shared" si="2"/>
        <v>-3.427511216376522</v>
      </c>
      <c r="H28" s="55">
        <f t="shared" si="3"/>
        <v>3.3469245035532946</v>
      </c>
      <c r="I28" s="55">
        <f t="shared" si="4"/>
        <v>25.080454202188967</v>
      </c>
      <c r="K28" s="58"/>
      <c r="L28" s="58"/>
    </row>
    <row r="29" spans="1:12" x14ac:dyDescent="0.25">
      <c r="A29" s="144"/>
      <c r="B29" s="57" t="s">
        <v>6</v>
      </c>
      <c r="C29" s="54">
        <v>5137737</v>
      </c>
      <c r="D29" s="55">
        <f t="shared" si="0"/>
        <v>9.540885488735551</v>
      </c>
      <c r="E29" s="55">
        <f t="shared" si="1"/>
        <v>6.3772249154922411</v>
      </c>
      <c r="F29" s="54">
        <v>1334429</v>
      </c>
      <c r="G29" s="55">
        <f t="shared" si="2"/>
        <v>13.439538906859006</v>
      </c>
      <c r="H29" s="55">
        <f t="shared" si="3"/>
        <v>2.3015038239569297</v>
      </c>
      <c r="I29" s="55">
        <f t="shared" si="4"/>
        <v>25.973088930009457</v>
      </c>
      <c r="K29" s="58"/>
      <c r="L29" s="58"/>
    </row>
    <row r="30" spans="1:12" x14ac:dyDescent="0.25">
      <c r="A30" s="145">
        <v>2019</v>
      </c>
      <c r="B30" s="57" t="s">
        <v>3</v>
      </c>
      <c r="C30" s="54">
        <v>4070538</v>
      </c>
      <c r="D30" s="55">
        <f t="shared" si="0"/>
        <v>-20.771771696371378</v>
      </c>
      <c r="E30" s="55">
        <f t="shared" si="1"/>
        <v>3.2822411770691007</v>
      </c>
      <c r="F30" s="54">
        <v>1036354</v>
      </c>
      <c r="G30" s="55">
        <f t="shared" si="2"/>
        <v>-22.337269348912535</v>
      </c>
      <c r="H30" s="55">
        <f t="shared" si="3"/>
        <v>-3.4604500038192709</v>
      </c>
      <c r="I30" s="55">
        <f t="shared" si="4"/>
        <v>25.459877785196944</v>
      </c>
      <c r="J30" s="58"/>
      <c r="K30" s="58"/>
      <c r="L30" s="58"/>
    </row>
    <row r="31" spans="1:12" x14ac:dyDescent="0.25">
      <c r="A31" s="146"/>
      <c r="B31" s="57" t="s">
        <v>4</v>
      </c>
      <c r="C31" s="54">
        <v>4772158</v>
      </c>
      <c r="D31" s="55">
        <f>100*(C31/C30-1)</f>
        <v>17.236542196633465</v>
      </c>
      <c r="E31" s="55">
        <f>100*(C31/C27-1)</f>
        <v>5.6670610229216045</v>
      </c>
      <c r="F31" s="54">
        <v>1218329</v>
      </c>
      <c r="G31" s="55">
        <f>100*(F31/F30-1)</f>
        <v>17.559154497401465</v>
      </c>
      <c r="H31" s="55">
        <f>100*(F31/F27-1)</f>
        <v>2.0031442797496801E-2</v>
      </c>
      <c r="I31" s="55">
        <f>100*(F31/C31)</f>
        <v>25.529938447134398</v>
      </c>
      <c r="L31" s="58"/>
    </row>
    <row r="32" spans="1:12" x14ac:dyDescent="0.25">
      <c r="A32" s="146"/>
      <c r="B32" s="57" t="s">
        <v>5</v>
      </c>
      <c r="C32" s="54">
        <v>5414330</v>
      </c>
      <c r="D32" s="55">
        <f>100*(C32/C31-1)</f>
        <v>13.456637437402531</v>
      </c>
      <c r="E32" s="55">
        <f>100*(C32/C28-1)</f>
        <v>15.438081499349931</v>
      </c>
      <c r="F32" s="54">
        <v>1344154</v>
      </c>
      <c r="G32" s="55">
        <f>100*(F32/F31-1)</f>
        <v>10.327670112096165</v>
      </c>
      <c r="H32" s="55">
        <f>100*(F32/F28-1)</f>
        <v>14.266259186371233</v>
      </c>
      <c r="I32" s="55">
        <f>100*(F32/C32)</f>
        <v>24.825860263412096</v>
      </c>
      <c r="L32" s="58"/>
    </row>
    <row r="33" spans="1:12" x14ac:dyDescent="0.25">
      <c r="A33" s="152"/>
      <c r="B33" s="57" t="s">
        <v>6</v>
      </c>
      <c r="C33" s="54">
        <v>5383393</v>
      </c>
      <c r="D33" s="55">
        <f t="shared" ref="D33:D34" si="5">100*(C33/C32-1)</f>
        <v>-0.57139110471655652</v>
      </c>
      <c r="E33" s="55">
        <f t="shared" ref="E33:E34" si="6">100*(C33/C29-1)</f>
        <v>4.7814047313048613</v>
      </c>
      <c r="F33" s="54">
        <v>1316159</v>
      </c>
      <c r="G33" s="55">
        <f t="shared" ref="G33:G34" si="7">100*(F33/F32-1)</f>
        <v>-2.0827226642185392</v>
      </c>
      <c r="H33" s="55">
        <f t="shared" ref="H33:H34" si="8">100*(F33/F29-1)</f>
        <v>-1.3691249215956769</v>
      </c>
      <c r="I33" s="55">
        <f t="shared" ref="I33:I34" si="9">100*(F33/C33)</f>
        <v>24.448503016591953</v>
      </c>
      <c r="L33" s="58"/>
    </row>
    <row r="34" spans="1:12" x14ac:dyDescent="0.25">
      <c r="A34" s="144">
        <v>2020</v>
      </c>
      <c r="B34" s="57" t="s">
        <v>3</v>
      </c>
      <c r="C34" s="54">
        <v>4372415</v>
      </c>
      <c r="D34" s="55">
        <f t="shared" si="5"/>
        <v>-18.77956894471572</v>
      </c>
      <c r="E34" s="55">
        <f t="shared" si="6"/>
        <v>7.416144991153506</v>
      </c>
      <c r="F34" s="54">
        <v>1080345</v>
      </c>
      <c r="G34" s="55">
        <f t="shared" si="7"/>
        <v>-17.916832236834612</v>
      </c>
      <c r="H34" s="55">
        <f t="shared" si="8"/>
        <v>4.2447850830893641</v>
      </c>
      <c r="I34" s="55">
        <f t="shared" si="9"/>
        <v>24.708199015875664</v>
      </c>
      <c r="J34" s="58"/>
      <c r="L34" s="58"/>
    </row>
    <row r="35" spans="1:12" x14ac:dyDescent="0.25">
      <c r="A35" s="144"/>
      <c r="B35" s="57" t="s">
        <v>4</v>
      </c>
      <c r="C35" s="54">
        <v>2320743</v>
      </c>
      <c r="D35" s="55">
        <f t="shared" ref="D35" si="10">100*(C35/C34-1)</f>
        <v>-46.92308483984251</v>
      </c>
      <c r="E35" s="55">
        <f t="shared" ref="E35" si="11">100*(C35/C31-1)</f>
        <v>-51.36910806389897</v>
      </c>
      <c r="F35" s="54">
        <v>666317</v>
      </c>
      <c r="G35" s="55">
        <f t="shared" ref="G35" si="12">100*(F35/F34-1)</f>
        <v>-38.323683638097094</v>
      </c>
      <c r="H35" s="55">
        <f t="shared" ref="H35" si="13">100*(F35/F31-1)</f>
        <v>-45.308943643301603</v>
      </c>
      <c r="I35" s="55">
        <f t="shared" ref="I35" si="14">100*(F35/C35)</f>
        <v>28.711365282584069</v>
      </c>
      <c r="L35" s="58"/>
    </row>
    <row r="36" spans="1:12" x14ac:dyDescent="0.25">
      <c r="A36" s="144"/>
      <c r="B36" s="57" t="s">
        <v>5</v>
      </c>
      <c r="C36" s="54">
        <v>3914418</v>
      </c>
      <c r="D36" s="55">
        <f t="shared" ref="D36" si="15">100*(C36/C35-1)</f>
        <v>68.670895484765012</v>
      </c>
      <c r="E36" s="55">
        <f t="shared" ref="E36" si="16">100*(C36/C32-1)</f>
        <v>-27.702633566849457</v>
      </c>
      <c r="F36" s="54">
        <v>1068435</v>
      </c>
      <c r="G36" s="55">
        <f t="shared" ref="G36" si="17">100*(F36/F35-1)</f>
        <v>60.349353235772149</v>
      </c>
      <c r="H36" s="55">
        <f t="shared" ref="H36" si="18">100*(F36/F32-1)</f>
        <v>-20.512456162017145</v>
      </c>
      <c r="I36" s="55">
        <f t="shared" ref="I36" si="19">100*(F36/C36)</f>
        <v>27.294862224729194</v>
      </c>
      <c r="L36" s="58"/>
    </row>
    <row r="37" spans="1:12" x14ac:dyDescent="0.25">
      <c r="A37" s="144"/>
      <c r="B37" s="57" t="s">
        <v>6</v>
      </c>
      <c r="C37" s="54">
        <v>5596169</v>
      </c>
      <c r="D37" s="55">
        <f t="shared" ref="D37" si="20">100*(C37/C36-1)</f>
        <v>42.962989644948493</v>
      </c>
      <c r="E37" s="55">
        <f t="shared" ref="E37" si="21">100*(C37/C33-1)</f>
        <v>3.9524515486794254</v>
      </c>
      <c r="F37" s="54">
        <v>1466870</v>
      </c>
      <c r="G37" s="55">
        <f t="shared" ref="G37" si="22">100*(F37/F36-1)</f>
        <v>37.291459003121389</v>
      </c>
      <c r="H37" s="55">
        <f t="shared" ref="H37" si="23">100*(F37/F33-1)</f>
        <v>11.450820151668605</v>
      </c>
      <c r="I37" s="55">
        <f t="shared" ref="I37" si="24">100*(F37/C37)</f>
        <v>26.212038985956287</v>
      </c>
      <c r="L37" s="58"/>
    </row>
    <row r="38" spans="1:12" x14ac:dyDescent="0.25">
      <c r="A38" s="144">
        <v>2021</v>
      </c>
      <c r="B38" s="57" t="s">
        <v>3</v>
      </c>
      <c r="C38" s="54">
        <v>5452801</v>
      </c>
      <c r="D38" s="55">
        <f t="shared" ref="D38" si="25">100*(C38/C37-1)</f>
        <v>-2.5618954681318584</v>
      </c>
      <c r="E38" s="55">
        <f t="shared" ref="E38" si="26">100*(C38/C34-1)</f>
        <v>24.709136712777724</v>
      </c>
      <c r="F38" s="54">
        <v>1420638</v>
      </c>
      <c r="G38" s="55">
        <f t="shared" ref="G38" si="27">100*(F38/F37-1)</f>
        <v>-3.151744871733686</v>
      </c>
      <c r="H38" s="55">
        <f t="shared" ref="H38" si="28">100*(F38/F34-1)</f>
        <v>31.498549074601168</v>
      </c>
      <c r="I38" s="55">
        <f t="shared" ref="I38" si="29">100*(F38/C38)</f>
        <v>26.053362299486082</v>
      </c>
      <c r="J38" s="58"/>
      <c r="L38" s="58"/>
    </row>
    <row r="39" spans="1:12" x14ac:dyDescent="0.25">
      <c r="A39" s="144"/>
      <c r="B39" s="57" t="s">
        <v>4</v>
      </c>
      <c r="C39" s="54">
        <v>5844865</v>
      </c>
      <c r="D39" s="55">
        <f t="shared" ref="D39" si="30">100*(C39/C38-1)</f>
        <v>7.1901395264562185</v>
      </c>
      <c r="E39" s="55">
        <f t="shared" ref="E39" si="31">100*(C39/C35-1)</f>
        <v>151.85317805547621</v>
      </c>
      <c r="F39" s="54">
        <v>1539213</v>
      </c>
      <c r="G39" s="55">
        <f t="shared" ref="G39" si="32">100*(F39/F38-1)</f>
        <v>8.3466020196559576</v>
      </c>
      <c r="H39" s="55">
        <f t="shared" ref="H39" si="33">100*(F39/F35-1)</f>
        <v>131.00311113178864</v>
      </c>
      <c r="I39" s="55">
        <f t="shared" ref="I39" si="34">100*(F39/C39)</f>
        <v>26.334449127567535</v>
      </c>
      <c r="L39" s="58"/>
    </row>
    <row r="40" spans="1:12" x14ac:dyDescent="0.25">
      <c r="A40" s="144"/>
      <c r="B40" s="57" t="s">
        <v>5</v>
      </c>
      <c r="C40" s="54">
        <v>6791292</v>
      </c>
      <c r="D40" s="55">
        <f t="shared" ref="D40" si="35">100*(C40/C39-1)</f>
        <v>16.192452691379522</v>
      </c>
      <c r="E40" s="55">
        <f t="shared" ref="E40" si="36">100*(C40/C36-1)</f>
        <v>73.494297236524048</v>
      </c>
      <c r="F40" s="54">
        <v>1908273</v>
      </c>
      <c r="G40" s="55">
        <f t="shared" ref="G40" si="37">100*(F40/F39-1)</f>
        <v>23.977188342354182</v>
      </c>
      <c r="H40" s="55">
        <f t="shared" ref="H40" si="38">100*(F40/F36-1)</f>
        <v>78.604500975726182</v>
      </c>
      <c r="I40" s="55">
        <f t="shared" ref="I40" si="39">100*(F40/C40)</f>
        <v>28.098821255219185</v>
      </c>
      <c r="L40" s="58"/>
    </row>
    <row r="41" spans="1:12" x14ac:dyDescent="0.25">
      <c r="A41" s="144"/>
      <c r="B41" s="57" t="s">
        <v>6</v>
      </c>
      <c r="C41" s="54">
        <v>7008732</v>
      </c>
      <c r="D41" s="55">
        <f t="shared" ref="D41" si="40">100*(C41/C40-1)</f>
        <v>3.2017471785928286</v>
      </c>
      <c r="E41" s="55">
        <f t="shared" ref="E41" si="41">100*(C41/C37-1)</f>
        <v>25.241607249530883</v>
      </c>
      <c r="F41" s="54">
        <v>1976825</v>
      </c>
      <c r="G41" s="55">
        <f t="shared" ref="G41" si="42">100*(F41/F40-1)</f>
        <v>3.5923581164749585</v>
      </c>
      <c r="H41" s="55">
        <f t="shared" ref="H41" si="43">100*(F41/F37-1)</f>
        <v>34.764839419989492</v>
      </c>
      <c r="I41" s="55">
        <f t="shared" ref="I41" si="44">100*(F41/C41)</f>
        <v>28.205173203940454</v>
      </c>
      <c r="L41" s="58"/>
    </row>
    <row r="42" spans="1:12" x14ac:dyDescent="0.25">
      <c r="A42" s="144">
        <v>2022</v>
      </c>
      <c r="B42" s="57" t="s">
        <v>3</v>
      </c>
      <c r="C42" s="54">
        <v>6009939.5363532994</v>
      </c>
      <c r="D42" s="55">
        <f t="shared" ref="D42" si="45">100*(C42/C41-1)</f>
        <v>-14.250687052190047</v>
      </c>
      <c r="E42" s="55">
        <f t="shared" ref="E42" si="46">100*(C42/C38-1)</f>
        <v>10.217474218356749</v>
      </c>
      <c r="F42" s="54">
        <v>1974897.5060375489</v>
      </c>
      <c r="G42" s="55">
        <f t="shared" ref="G42" si="47">100*(F42/F41-1)</f>
        <v>-9.7504531885783674E-2</v>
      </c>
      <c r="H42" s="55">
        <f t="shared" ref="H42" si="48">100*(F42/F38-1)</f>
        <v>39.014830381669995</v>
      </c>
      <c r="I42" s="55">
        <f t="shared" ref="I42" si="49">100*(F42/C42)</f>
        <v>32.860522041722135</v>
      </c>
      <c r="J42" s="58"/>
      <c r="L42" s="58"/>
    </row>
    <row r="43" spans="1:12" x14ac:dyDescent="0.25">
      <c r="A43" s="144"/>
      <c r="B43" s="57" t="s">
        <v>4</v>
      </c>
      <c r="C43" s="54">
        <v>6408790.6505366806</v>
      </c>
      <c r="D43" s="55">
        <f t="shared" ref="D43" si="50">100*(C43/C42-1)</f>
        <v>6.6365245735133582</v>
      </c>
      <c r="E43" s="55">
        <f t="shared" ref="E43" si="51">100*(C43/C39-1)</f>
        <v>9.648223706393221</v>
      </c>
      <c r="F43" s="54">
        <v>1878514.96339623</v>
      </c>
      <c r="G43" s="55">
        <f t="shared" ref="G43" si="52">100*(F43/F42-1)</f>
        <v>-4.8803820120620678</v>
      </c>
      <c r="H43" s="55">
        <f t="shared" ref="H43" si="53">100*(F43/F39-1)</f>
        <v>22.043860297192786</v>
      </c>
      <c r="I43" s="55">
        <f t="shared" ref="I43" si="54">100*(F43/C43)</f>
        <v>29.311535761258185</v>
      </c>
      <c r="L43" s="58"/>
    </row>
    <row r="44" spans="1:12" x14ac:dyDescent="0.25">
      <c r="A44" s="144"/>
      <c r="B44" s="57" t="s">
        <v>5</v>
      </c>
      <c r="C44" s="54">
        <v>6504185.4593235198</v>
      </c>
      <c r="D44" s="55">
        <f t="shared" ref="D44" si="55">100*(C44/C43-1)</f>
        <v>1.4884993751332898</v>
      </c>
      <c r="E44" s="55">
        <f t="shared" ref="E44" si="56">100*(C44/C40-1)</f>
        <v>-4.227568784797942</v>
      </c>
      <c r="F44" s="54">
        <v>1931342.05492452</v>
      </c>
      <c r="G44" s="55">
        <f t="shared" ref="G44" si="57">100*(F44/F43-1)</f>
        <v>2.81217304933159</v>
      </c>
      <c r="H44" s="55">
        <f t="shared" ref="H44" si="58">100*(F44/F40-1)</f>
        <v>1.2088969934867855</v>
      </c>
      <c r="I44" s="55">
        <f t="shared" ref="I44" si="59">100*(F44/C44)</f>
        <v>29.693834331799522</v>
      </c>
      <c r="L44" s="58"/>
    </row>
    <row r="45" spans="1:12" x14ac:dyDescent="0.25">
      <c r="A45" s="144"/>
      <c r="B45" s="57" t="s">
        <v>6</v>
      </c>
      <c r="C45" s="54">
        <v>6480004.4438735703</v>
      </c>
      <c r="D45" s="55">
        <f t="shared" ref="D45" si="60">100*(C45/C44-1)</f>
        <v>-0.37177622933993737</v>
      </c>
      <c r="E45" s="55">
        <f t="shared" ref="E45" si="61">100*(C45/C41-1)</f>
        <v>-7.5438403997531882</v>
      </c>
      <c r="F45" s="54">
        <v>1811523.4395698099</v>
      </c>
      <c r="G45" s="55">
        <f t="shared" ref="G45" si="62">100*(F45/F44-1)</f>
        <v>-6.2039044326300257</v>
      </c>
      <c r="H45" s="55">
        <f t="shared" ref="H45" si="63">100*(F45/F41-1)</f>
        <v>-8.3619723764212885</v>
      </c>
      <c r="I45" s="55">
        <f t="shared" ref="I45" si="64">100*(F45/C45)</f>
        <v>27.955589463869728</v>
      </c>
      <c r="L45" s="58"/>
    </row>
    <row r="46" spans="1:12" x14ac:dyDescent="0.25">
      <c r="A46" s="144">
        <v>2023</v>
      </c>
      <c r="B46" s="57" t="s">
        <v>3</v>
      </c>
      <c r="C46" s="54">
        <v>4134013.3402584703</v>
      </c>
      <c r="D46" s="55">
        <f t="shared" ref="D46" si="65">100*(C46/C45-1)</f>
        <v>-36.203541586041425</v>
      </c>
      <c r="E46" s="55">
        <f t="shared" ref="E46" si="66">100*(C46/C42-1)</f>
        <v>-31.213728270436146</v>
      </c>
      <c r="F46" s="54">
        <v>1355995.9219240199</v>
      </c>
      <c r="G46" s="55">
        <f t="shared" ref="G46" si="67">100*(F46/F45-1)</f>
        <v>-25.14610121489601</v>
      </c>
      <c r="H46" s="55">
        <f t="shared" ref="H46" si="68">100*(F46/F42-1)</f>
        <v>-31.338415397328557</v>
      </c>
      <c r="I46" s="55">
        <f t="shared" ref="I46" si="69">100*(F46/C46)</f>
        <v>32.800956608408988</v>
      </c>
      <c r="L46" s="58"/>
    </row>
    <row r="47" spans="1:12" x14ac:dyDescent="0.25">
      <c r="A47" s="144"/>
      <c r="B47" s="57" t="s">
        <v>4</v>
      </c>
      <c r="C47" s="54">
        <v>4737576</v>
      </c>
      <c r="D47" s="55">
        <f t="shared" ref="D47" si="70">100*(C47/C46-1)</f>
        <v>14.599920466241013</v>
      </c>
      <c r="E47" s="55">
        <f t="shared" ref="E47" si="71">100*(C47/C43-1)</f>
        <v>-26.076911256209168</v>
      </c>
      <c r="F47" s="54">
        <v>1501134.3548377301</v>
      </c>
      <c r="G47" s="55">
        <f t="shared" ref="G47" si="72">100*(F47/F46-1)</f>
        <v>10.703456446076443</v>
      </c>
      <c r="H47" s="55">
        <f t="shared" ref="H47" si="73">100*(F47/F43-1)</f>
        <v>-20.089305430722838</v>
      </c>
      <c r="I47" s="55">
        <f t="shared" ref="I47" si="74">100*(F47/C47)</f>
        <v>31.685704985792945</v>
      </c>
      <c r="L47" s="58"/>
    </row>
    <row r="48" spans="1:12" x14ac:dyDescent="0.25">
      <c r="A48" s="77"/>
      <c r="B48" s="77"/>
      <c r="C48" s="80"/>
      <c r="D48" s="80"/>
      <c r="E48" s="80"/>
      <c r="F48" s="67"/>
      <c r="G48" s="80"/>
      <c r="H48" s="80"/>
      <c r="I48" s="80"/>
      <c r="L48" s="58"/>
    </row>
    <row r="49" spans="1:8" x14ac:dyDescent="0.25">
      <c r="A49" s="17" t="s">
        <v>61</v>
      </c>
    </row>
    <row r="50" spans="1:8" x14ac:dyDescent="0.25">
      <c r="A50" s="143" t="s">
        <v>146</v>
      </c>
      <c r="B50" s="143"/>
      <c r="C50" s="143"/>
      <c r="D50" s="143"/>
      <c r="E50" s="143"/>
      <c r="F50" s="143"/>
      <c r="G50" s="143"/>
      <c r="H50" s="143"/>
    </row>
    <row r="51" spans="1:8" x14ac:dyDescent="0.25">
      <c r="A51" s="143"/>
      <c r="B51" s="143"/>
      <c r="C51" s="143"/>
      <c r="D51" s="143"/>
      <c r="E51" s="143"/>
      <c r="F51" s="143"/>
      <c r="G51" s="143"/>
      <c r="H51" s="143"/>
    </row>
  </sheetData>
  <autoFilter ref="B1:B13" xr:uid="{00000000-0009-0000-0000-000007000000}"/>
  <mergeCells count="27">
    <mergeCell ref="A50:H51"/>
    <mergeCell ref="A14:A17"/>
    <mergeCell ref="A18:A21"/>
    <mergeCell ref="A38:A41"/>
    <mergeCell ref="A42:A45"/>
    <mergeCell ref="A46:A47"/>
    <mergeCell ref="A2:H2"/>
    <mergeCell ref="A3:H3"/>
    <mergeCell ref="A4:H4"/>
    <mergeCell ref="A5:H5"/>
    <mergeCell ref="A7:H7"/>
    <mergeCell ref="A8:I8"/>
    <mergeCell ref="A9:H9"/>
    <mergeCell ref="G10:I10"/>
    <mergeCell ref="A11:A13"/>
    <mergeCell ref="A34:A37"/>
    <mergeCell ref="A26:A29"/>
    <mergeCell ref="A22:A25"/>
    <mergeCell ref="A30:A33"/>
    <mergeCell ref="B11:B13"/>
    <mergeCell ref="C11:E11"/>
    <mergeCell ref="F11:H11"/>
    <mergeCell ref="I11:I13"/>
    <mergeCell ref="C12:C13"/>
    <mergeCell ref="D12:E12"/>
    <mergeCell ref="F12:F13"/>
    <mergeCell ref="G12:H12"/>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51"/>
  <sheetViews>
    <sheetView showGridLines="0" workbookViewId="0">
      <pane xSplit="2" ySplit="13" topLeftCell="C29" activePane="bottomRight" state="frozen"/>
      <selection activeCell="C97" sqref="C97"/>
      <selection pane="topRight" activeCell="C97" sqref="C97"/>
      <selection pane="bottomLeft" activeCell="C97" sqref="C97"/>
      <selection pane="bottomRight" activeCell="F47" sqref="F47"/>
    </sheetView>
  </sheetViews>
  <sheetFormatPr baseColWidth="10" defaultColWidth="11.42578125" defaultRowHeight="15" x14ac:dyDescent="0.25"/>
  <cols>
    <col min="1" max="2" width="11.7109375" style="17" customWidth="1"/>
    <col min="3" max="3" width="17.85546875" style="17" customWidth="1"/>
    <col min="4" max="5" width="10.7109375" style="17" customWidth="1"/>
    <col min="6" max="6" width="17.7109375" style="17" customWidth="1"/>
    <col min="7" max="8" width="10.7109375" style="17" customWidth="1"/>
    <col min="9" max="9" width="12.28515625" style="17" customWidth="1"/>
    <col min="10" max="10" width="11.42578125" style="17"/>
    <col min="11" max="11" width="15.5703125" style="17" customWidth="1"/>
    <col min="12" max="12" width="14.42578125" style="17" bestFit="1" customWidth="1"/>
    <col min="13" max="16384" width="11.42578125" style="17"/>
  </cols>
  <sheetData>
    <row r="1" spans="1:12" s="12" customFormat="1" ht="12.75" x14ac:dyDescent="0.2">
      <c r="A1" s="9"/>
      <c r="B1" s="10"/>
      <c r="C1" s="10"/>
      <c r="D1" s="10"/>
      <c r="E1" s="10"/>
      <c r="F1" s="10"/>
      <c r="G1" s="10"/>
      <c r="H1" s="10"/>
      <c r="I1" s="11"/>
    </row>
    <row r="2" spans="1:12" s="12" customFormat="1" ht="14.25" x14ac:dyDescent="0.2">
      <c r="A2" s="130" t="s">
        <v>12</v>
      </c>
      <c r="B2" s="131"/>
      <c r="C2" s="131"/>
      <c r="D2" s="131"/>
      <c r="E2" s="131"/>
      <c r="F2" s="131"/>
      <c r="G2" s="131"/>
      <c r="H2" s="131"/>
      <c r="I2" s="13"/>
    </row>
    <row r="3" spans="1:12" s="12" customFormat="1" ht="14.25" x14ac:dyDescent="0.2">
      <c r="A3" s="130" t="s">
        <v>13</v>
      </c>
      <c r="B3" s="131"/>
      <c r="C3" s="131"/>
      <c r="D3" s="131"/>
      <c r="E3" s="131"/>
      <c r="F3" s="131"/>
      <c r="G3" s="131"/>
      <c r="H3" s="131"/>
      <c r="I3" s="13"/>
    </row>
    <row r="4" spans="1:12" s="12" customFormat="1" ht="14.25" x14ac:dyDescent="0.2">
      <c r="A4" s="130" t="s">
        <v>14</v>
      </c>
      <c r="B4" s="131"/>
      <c r="C4" s="131"/>
      <c r="D4" s="131"/>
      <c r="E4" s="131"/>
      <c r="F4" s="131"/>
      <c r="G4" s="131"/>
      <c r="H4" s="131"/>
      <c r="I4" s="13"/>
    </row>
    <row r="5" spans="1:12" s="12" customFormat="1" ht="14.25" x14ac:dyDescent="0.2">
      <c r="A5" s="130" t="s">
        <v>15</v>
      </c>
      <c r="B5" s="131"/>
      <c r="C5" s="131"/>
      <c r="D5" s="131"/>
      <c r="E5" s="131"/>
      <c r="F5" s="131"/>
      <c r="G5" s="131"/>
      <c r="H5" s="131"/>
      <c r="I5" s="13"/>
    </row>
    <row r="6" spans="1:12" s="12" customFormat="1" ht="14.25" x14ac:dyDescent="0.2">
      <c r="A6" s="14"/>
      <c r="B6" s="15"/>
      <c r="C6" s="15"/>
      <c r="D6" s="15"/>
      <c r="E6" s="15"/>
      <c r="F6" s="15"/>
      <c r="G6" s="15"/>
      <c r="H6" s="15"/>
      <c r="I6" s="13"/>
    </row>
    <row r="7" spans="1:12" s="12" customFormat="1" ht="14.25" x14ac:dyDescent="0.2">
      <c r="A7" s="132" t="s">
        <v>18</v>
      </c>
      <c r="B7" s="133"/>
      <c r="C7" s="133"/>
      <c r="D7" s="133"/>
      <c r="E7" s="133"/>
      <c r="F7" s="133"/>
      <c r="G7" s="133"/>
      <c r="H7" s="133"/>
      <c r="I7" s="13"/>
    </row>
    <row r="8" spans="1:12" x14ac:dyDescent="0.25">
      <c r="A8" s="132" t="s">
        <v>76</v>
      </c>
      <c r="B8" s="133"/>
      <c r="C8" s="133"/>
      <c r="D8" s="133"/>
      <c r="E8" s="133"/>
      <c r="F8" s="133"/>
      <c r="G8" s="133"/>
      <c r="H8" s="133"/>
      <c r="I8" s="155"/>
    </row>
    <row r="9" spans="1:12" x14ac:dyDescent="0.25">
      <c r="A9" s="130" t="s">
        <v>159</v>
      </c>
      <c r="B9" s="131"/>
      <c r="C9" s="131"/>
      <c r="D9" s="131"/>
      <c r="E9" s="131"/>
      <c r="F9" s="131"/>
      <c r="G9" s="131"/>
      <c r="H9" s="131"/>
      <c r="I9" s="16"/>
    </row>
    <row r="10" spans="1:12" x14ac:dyDescent="0.25">
      <c r="A10" s="18"/>
      <c r="B10" s="19"/>
      <c r="C10" s="19"/>
      <c r="D10" s="19"/>
      <c r="E10" s="19"/>
      <c r="F10" s="19"/>
      <c r="G10" s="137" t="s">
        <v>19</v>
      </c>
      <c r="H10" s="137"/>
      <c r="I10" s="138"/>
    </row>
    <row r="11" spans="1:12" ht="15" customHeight="1" x14ac:dyDescent="0.25">
      <c r="A11" s="135" t="s">
        <v>1</v>
      </c>
      <c r="B11" s="135" t="s">
        <v>2</v>
      </c>
      <c r="C11" s="139" t="s">
        <v>16</v>
      </c>
      <c r="D11" s="134"/>
      <c r="E11" s="142"/>
      <c r="F11" s="139" t="s">
        <v>17</v>
      </c>
      <c r="G11" s="134"/>
      <c r="H11" s="134"/>
      <c r="I11" s="140" t="s">
        <v>22</v>
      </c>
    </row>
    <row r="12" spans="1:12" ht="15" customHeight="1" x14ac:dyDescent="0.25">
      <c r="A12" s="135"/>
      <c r="B12" s="139"/>
      <c r="C12" s="135" t="s">
        <v>77</v>
      </c>
      <c r="D12" s="134" t="s">
        <v>20</v>
      </c>
      <c r="E12" s="134"/>
      <c r="F12" s="135" t="s">
        <v>77</v>
      </c>
      <c r="G12" s="134" t="s">
        <v>20</v>
      </c>
      <c r="H12" s="134"/>
      <c r="I12" s="141"/>
    </row>
    <row r="13" spans="1:12" x14ac:dyDescent="0.25">
      <c r="A13" s="136"/>
      <c r="B13" s="151"/>
      <c r="C13" s="136"/>
      <c r="D13" s="50" t="s">
        <v>7</v>
      </c>
      <c r="E13" s="51" t="s">
        <v>21</v>
      </c>
      <c r="F13" s="136"/>
      <c r="G13" s="50" t="s">
        <v>7</v>
      </c>
      <c r="H13" s="51" t="s">
        <v>21</v>
      </c>
      <c r="I13" s="141"/>
    </row>
    <row r="14" spans="1:12" x14ac:dyDescent="0.25">
      <c r="A14" s="144">
        <v>2015</v>
      </c>
      <c r="B14" s="57" t="s">
        <v>3</v>
      </c>
      <c r="C14" s="54">
        <v>1872565</v>
      </c>
      <c r="D14" s="55"/>
      <c r="E14" s="55"/>
      <c r="F14" s="54">
        <v>568398</v>
      </c>
      <c r="G14" s="55"/>
      <c r="H14" s="55"/>
      <c r="I14" s="55">
        <v>43.876258748231841</v>
      </c>
      <c r="K14" s="58"/>
      <c r="L14" s="58"/>
    </row>
    <row r="15" spans="1:12" x14ac:dyDescent="0.25">
      <c r="A15" s="144"/>
      <c r="B15" s="57" t="s">
        <v>4</v>
      </c>
      <c r="C15" s="54">
        <v>1838796</v>
      </c>
      <c r="D15" s="55">
        <v>-3.2702420011057001</v>
      </c>
      <c r="E15" s="55"/>
      <c r="F15" s="54">
        <v>516202</v>
      </c>
      <c r="G15" s="55">
        <v>-9.8094043550472065</v>
      </c>
      <c r="H15" s="55"/>
      <c r="I15" s="55">
        <v>40.910119006193888</v>
      </c>
      <c r="K15" s="58"/>
      <c r="L15" s="58"/>
    </row>
    <row r="16" spans="1:12" x14ac:dyDescent="0.25">
      <c r="A16" s="144"/>
      <c r="B16" s="57" t="s">
        <v>5</v>
      </c>
      <c r="C16" s="54">
        <v>1935728</v>
      </c>
      <c r="D16" s="55">
        <v>4.7823439348597674</v>
      </c>
      <c r="E16" s="55"/>
      <c r="F16" s="54">
        <v>553270</v>
      </c>
      <c r="G16" s="55">
        <v>5.4740893529249064</v>
      </c>
      <c r="H16" s="55"/>
      <c r="I16" s="55">
        <v>41.180196829540037</v>
      </c>
      <c r="K16" s="58"/>
      <c r="L16" s="58"/>
    </row>
    <row r="17" spans="1:12" x14ac:dyDescent="0.25">
      <c r="A17" s="144"/>
      <c r="B17" s="57" t="s">
        <v>6</v>
      </c>
      <c r="C17" s="54">
        <v>2144690</v>
      </c>
      <c r="D17" s="55">
        <v>7.7348662591926569</v>
      </c>
      <c r="E17" s="55"/>
      <c r="F17" s="54">
        <v>605175</v>
      </c>
      <c r="G17" s="55">
        <v>9.439873551701254</v>
      </c>
      <c r="H17" s="55"/>
      <c r="I17" s="55">
        <v>41.831912827705253</v>
      </c>
      <c r="K17" s="58"/>
      <c r="L17" s="58"/>
    </row>
    <row r="18" spans="1:12" x14ac:dyDescent="0.25">
      <c r="A18" s="144">
        <v>2016</v>
      </c>
      <c r="B18" s="57" t="s">
        <v>3</v>
      </c>
      <c r="C18" s="54">
        <v>1895673</v>
      </c>
      <c r="D18" s="55">
        <v>-4.6993049026709599</v>
      </c>
      <c r="E18" s="55">
        <v>4.0640096669171584</v>
      </c>
      <c r="F18" s="54">
        <v>565426</v>
      </c>
      <c r="G18" s="55">
        <v>-6.9698767215144102</v>
      </c>
      <c r="H18" s="55">
        <v>-3.1485295866272338</v>
      </c>
      <c r="I18" s="55">
        <v>40.835253125507911</v>
      </c>
      <c r="K18" s="58"/>
      <c r="L18" s="58"/>
    </row>
    <row r="19" spans="1:12" x14ac:dyDescent="0.25">
      <c r="A19" s="144"/>
      <c r="B19" s="57" t="s">
        <v>4</v>
      </c>
      <c r="C19" s="54">
        <v>2174556</v>
      </c>
      <c r="D19" s="55">
        <v>13.538355547397501</v>
      </c>
      <c r="E19" s="55">
        <v>22.147070081425284</v>
      </c>
      <c r="F19" s="54">
        <v>647154</v>
      </c>
      <c r="G19" s="55">
        <v>15.681157067015718</v>
      </c>
      <c r="H19" s="55">
        <v>24.224594381950794</v>
      </c>
      <c r="I19" s="55">
        <v>41.605934029150241</v>
      </c>
      <c r="K19" s="58"/>
      <c r="L19" s="58"/>
    </row>
    <row r="20" spans="1:12" x14ac:dyDescent="0.25">
      <c r="A20" s="144"/>
      <c r="B20" s="57" t="s">
        <v>5</v>
      </c>
      <c r="C20" s="54">
        <v>2024067</v>
      </c>
      <c r="D20" s="55">
        <v>-3.0264118424191935</v>
      </c>
      <c r="E20" s="55">
        <v>13.044232681939462</v>
      </c>
      <c r="F20" s="54">
        <v>614347</v>
      </c>
      <c r="G20" s="55">
        <v>-6.4477200093805038</v>
      </c>
      <c r="H20" s="55">
        <v>10.18340245114544</v>
      </c>
      <c r="I20" s="55">
        <v>40.138042363053763</v>
      </c>
      <c r="K20" s="58"/>
      <c r="L20" s="58"/>
    </row>
    <row r="21" spans="1:12" x14ac:dyDescent="0.25">
      <c r="A21" s="144"/>
      <c r="B21" s="57" t="s">
        <v>6</v>
      </c>
      <c r="C21" s="54">
        <v>2494380</v>
      </c>
      <c r="D21" s="55">
        <v>15.923123417774974</v>
      </c>
      <c r="E21" s="55">
        <v>21.636021762248973</v>
      </c>
      <c r="F21" s="54">
        <v>668649</v>
      </c>
      <c r="G21" s="55">
        <v>7.3956495963580835</v>
      </c>
      <c r="H21" s="55">
        <v>8.125290142879237</v>
      </c>
      <c r="I21" s="55">
        <v>37.185429498575154</v>
      </c>
      <c r="K21" s="58"/>
      <c r="L21" s="58"/>
    </row>
    <row r="22" spans="1:12" x14ac:dyDescent="0.25">
      <c r="A22" s="144">
        <v>2017</v>
      </c>
      <c r="B22" s="57" t="s">
        <v>3</v>
      </c>
      <c r="C22" s="54">
        <v>2101872</v>
      </c>
      <c r="D22" s="55">
        <v>-17.884760856095511</v>
      </c>
      <c r="E22" s="55">
        <v>4.8069062384013819</v>
      </c>
      <c r="F22" s="54">
        <v>536743</v>
      </c>
      <c r="G22" s="55">
        <v>-19.234235692392616</v>
      </c>
      <c r="H22" s="55">
        <v>-6.1290967740657862</v>
      </c>
      <c r="I22" s="55">
        <v>36.574327321824669</v>
      </c>
      <c r="K22" s="58"/>
      <c r="L22" s="58"/>
    </row>
    <row r="23" spans="1:12" x14ac:dyDescent="0.25">
      <c r="A23" s="144"/>
      <c r="B23" s="57" t="s">
        <v>4</v>
      </c>
      <c r="C23" s="54">
        <v>2232997</v>
      </c>
      <c r="D23" s="55">
        <v>11.325373710097409</v>
      </c>
      <c r="E23" s="55">
        <v>2.7641095217238103</v>
      </c>
      <c r="F23" s="54">
        <v>556469</v>
      </c>
      <c r="G23" s="55">
        <v>6.4366763773365108</v>
      </c>
      <c r="H23" s="55">
        <v>-13.630644772000934</v>
      </c>
      <c r="I23" s="55">
        <v>34.968217138073179</v>
      </c>
      <c r="K23" s="58"/>
      <c r="L23" s="58"/>
    </row>
    <row r="24" spans="1:12" x14ac:dyDescent="0.25">
      <c r="A24" s="144"/>
      <c r="B24" s="57" t="s">
        <v>5</v>
      </c>
      <c r="C24" s="54">
        <v>2333814</v>
      </c>
      <c r="D24" s="55">
        <v>3.7214224528662783</v>
      </c>
      <c r="E24" s="55">
        <v>9.9148728968846456</v>
      </c>
      <c r="F24" s="54">
        <v>534270</v>
      </c>
      <c r="G24" s="55">
        <v>-3.2598570641467148</v>
      </c>
      <c r="H24" s="55">
        <v>-10.687545286208845</v>
      </c>
      <c r="I24" s="55">
        <v>32.614577048308412</v>
      </c>
      <c r="K24" s="58"/>
      <c r="L24" s="58"/>
    </row>
    <row r="25" spans="1:12" x14ac:dyDescent="0.25">
      <c r="A25" s="144"/>
      <c r="B25" s="57" t="s">
        <v>6</v>
      </c>
      <c r="C25" s="54">
        <v>2894042</v>
      </c>
      <c r="D25" s="55">
        <v>22.173601325125475</v>
      </c>
      <c r="E25" s="55">
        <v>15.841390958818351</v>
      </c>
      <c r="F25" s="54">
        <v>655126</v>
      </c>
      <c r="G25" s="55">
        <f t="shared" ref="G25:G30" si="0">100*(F25/F24-1)</f>
        <v>22.620772268703092</v>
      </c>
      <c r="H25" s="55">
        <f t="shared" ref="H25:H30" si="1">100*(F25/F21-1)</f>
        <v>-2.0224362857044542</v>
      </c>
      <c r="I25" s="55">
        <v>32.137102904839359</v>
      </c>
      <c r="K25" s="58"/>
      <c r="L25" s="58"/>
    </row>
    <row r="26" spans="1:12" x14ac:dyDescent="0.25">
      <c r="A26" s="144">
        <v>2018</v>
      </c>
      <c r="B26" s="57" t="s">
        <v>3</v>
      </c>
      <c r="C26" s="54">
        <v>2300363</v>
      </c>
      <c r="D26" s="55">
        <f t="shared" ref="D26:D30" si="2">100*(C26/C25-1)</f>
        <v>-20.513834975442645</v>
      </c>
      <c r="E26" s="55">
        <f t="shared" ref="E26:E30" si="3">100*(C26/C22-1)</f>
        <v>9.4435341448004362</v>
      </c>
      <c r="F26" s="54">
        <v>515828</v>
      </c>
      <c r="G26" s="55">
        <f t="shared" si="0"/>
        <v>-21.262779984308366</v>
      </c>
      <c r="H26" s="55">
        <f t="shared" si="1"/>
        <v>-3.8966507248347937</v>
      </c>
      <c r="I26" s="55">
        <f t="shared" ref="I26:I30" si="4">100*(F26/C26)</f>
        <v>22.423765292695109</v>
      </c>
      <c r="K26" s="58"/>
      <c r="L26" s="58"/>
    </row>
    <row r="27" spans="1:12" x14ac:dyDescent="0.25">
      <c r="A27" s="144"/>
      <c r="B27" s="57" t="s">
        <v>4</v>
      </c>
      <c r="C27" s="54">
        <v>2604230</v>
      </c>
      <c r="D27" s="55">
        <f t="shared" si="2"/>
        <v>13.209523888186347</v>
      </c>
      <c r="E27" s="55">
        <f t="shared" si="3"/>
        <v>16.624876791146615</v>
      </c>
      <c r="F27" s="54">
        <v>538399</v>
      </c>
      <c r="G27" s="55">
        <f t="shared" si="0"/>
        <v>4.3756833673239903</v>
      </c>
      <c r="H27" s="55">
        <f t="shared" si="1"/>
        <v>-3.2472608537043368</v>
      </c>
      <c r="I27" s="55">
        <f t="shared" si="4"/>
        <v>20.674018807862595</v>
      </c>
      <c r="K27" s="58"/>
      <c r="L27" s="58"/>
    </row>
    <row r="28" spans="1:12" x14ac:dyDescent="0.25">
      <c r="A28" s="144"/>
      <c r="B28" s="57" t="s">
        <v>5</v>
      </c>
      <c r="C28" s="54">
        <v>2807639</v>
      </c>
      <c r="D28" s="55">
        <f t="shared" si="2"/>
        <v>7.8107156433955494</v>
      </c>
      <c r="E28" s="55">
        <f t="shared" si="3"/>
        <v>20.302603377989858</v>
      </c>
      <c r="F28" s="54">
        <v>529647</v>
      </c>
      <c r="G28" s="55">
        <f t="shared" si="0"/>
        <v>-1.6255602257805091</v>
      </c>
      <c r="H28" s="55">
        <f t="shared" si="1"/>
        <v>-0.86529282946824493</v>
      </c>
      <c r="I28" s="55">
        <f t="shared" si="4"/>
        <v>18.864497893069586</v>
      </c>
      <c r="K28" s="58"/>
      <c r="L28" s="58"/>
    </row>
    <row r="29" spans="1:12" x14ac:dyDescent="0.25">
      <c r="A29" s="144"/>
      <c r="B29" s="57" t="s">
        <v>6</v>
      </c>
      <c r="C29" s="54">
        <v>3085237</v>
      </c>
      <c r="D29" s="55">
        <f t="shared" si="2"/>
        <v>9.8872397769086398</v>
      </c>
      <c r="E29" s="55">
        <f t="shared" si="3"/>
        <v>6.6065039830106143</v>
      </c>
      <c r="F29" s="54">
        <v>632661</v>
      </c>
      <c r="G29" s="55">
        <f t="shared" si="0"/>
        <v>19.449557913100612</v>
      </c>
      <c r="H29" s="55">
        <f t="shared" si="1"/>
        <v>-3.4291113465195977</v>
      </c>
      <c r="I29" s="55">
        <f t="shared" si="4"/>
        <v>20.506074573849595</v>
      </c>
      <c r="K29" s="58"/>
      <c r="L29" s="58"/>
    </row>
    <row r="30" spans="1:12" x14ac:dyDescent="0.25">
      <c r="A30" s="145">
        <v>2019</v>
      </c>
      <c r="B30" s="57" t="s">
        <v>3</v>
      </c>
      <c r="C30" s="61">
        <v>2275001</v>
      </c>
      <c r="D30" s="55">
        <f t="shared" si="2"/>
        <v>-26.261710202490118</v>
      </c>
      <c r="E30" s="55">
        <f t="shared" si="3"/>
        <v>-1.1025216454968234</v>
      </c>
      <c r="F30" s="54">
        <v>467053</v>
      </c>
      <c r="G30" s="55">
        <f t="shared" si="0"/>
        <v>-26.176419915246875</v>
      </c>
      <c r="H30" s="55">
        <f t="shared" si="1"/>
        <v>-9.4556712702683843</v>
      </c>
      <c r="I30" s="55">
        <f t="shared" si="4"/>
        <v>20.529793173717287</v>
      </c>
      <c r="K30" s="58"/>
      <c r="L30" s="58"/>
    </row>
    <row r="31" spans="1:12" x14ac:dyDescent="0.25">
      <c r="A31" s="146"/>
      <c r="B31" s="57" t="s">
        <v>4</v>
      </c>
      <c r="C31" s="54">
        <v>2464800</v>
      </c>
      <c r="D31" s="55">
        <f>100*(C31/C30-1)</f>
        <v>8.3428095196441667</v>
      </c>
      <c r="E31" s="55">
        <f>100*(C31/C27-1)</f>
        <v>-5.3539817911628429</v>
      </c>
      <c r="F31" s="54">
        <v>530828</v>
      </c>
      <c r="G31" s="55">
        <f>100*(F31/F30-1)</f>
        <v>13.654767231984376</v>
      </c>
      <c r="H31" s="55">
        <f>100*(F31/F27-1)</f>
        <v>-1.406206177946101</v>
      </c>
      <c r="I31" s="55">
        <f>100*(F31/C31)</f>
        <v>21.536351833820188</v>
      </c>
      <c r="K31" s="58"/>
      <c r="L31" s="58"/>
    </row>
    <row r="32" spans="1:12" x14ac:dyDescent="0.25">
      <c r="A32" s="146"/>
      <c r="B32" s="57" t="s">
        <v>5</v>
      </c>
      <c r="C32" s="54">
        <v>3002977</v>
      </c>
      <c r="D32" s="55">
        <f>100*(C32/C31-1)</f>
        <v>21.834509899383313</v>
      </c>
      <c r="E32" s="55">
        <f>100*(C32/C28-1)</f>
        <v>6.9573759304526028</v>
      </c>
      <c r="F32" s="54">
        <v>621770</v>
      </c>
      <c r="G32" s="55">
        <f>100*(F32/F31-1)</f>
        <v>17.132103054096625</v>
      </c>
      <c r="H32" s="55">
        <f>100*(F32/F28-1)</f>
        <v>17.393282695833268</v>
      </c>
      <c r="I32" s="55">
        <f>100*(F32/C32)</f>
        <v>20.705120285636553</v>
      </c>
      <c r="K32" s="58"/>
      <c r="L32" s="58"/>
    </row>
    <row r="33" spans="1:12" x14ac:dyDescent="0.25">
      <c r="A33" s="152"/>
      <c r="B33" s="57" t="s">
        <v>6</v>
      </c>
      <c r="C33" s="54">
        <v>2974059</v>
      </c>
      <c r="D33" s="55">
        <f t="shared" ref="D33:D34" si="5">100*(C33/C32-1)</f>
        <v>-0.96297773842424217</v>
      </c>
      <c r="E33" s="55">
        <f t="shared" ref="E33:E34" si="6">100*(C33/C29-1)</f>
        <v>-3.6035481228832711</v>
      </c>
      <c r="F33" s="54">
        <v>580881</v>
      </c>
      <c r="G33" s="55">
        <f t="shared" ref="G33:G34" si="7">100*(F33/F32-1)</f>
        <v>-6.5762259356353603</v>
      </c>
      <c r="H33" s="55">
        <f t="shared" ref="H33:H34" si="8">100*(F33/F29-1)</f>
        <v>-8.1844779431638699</v>
      </c>
      <c r="I33" s="55">
        <f t="shared" ref="I33:I34" si="9">100*(F33/C33)</f>
        <v>19.531589655753297</v>
      </c>
      <c r="K33" s="58"/>
      <c r="L33" s="58"/>
    </row>
    <row r="34" spans="1:12" x14ac:dyDescent="0.25">
      <c r="A34" s="144">
        <v>2020</v>
      </c>
      <c r="B34" s="57" t="s">
        <v>3</v>
      </c>
      <c r="C34" s="54">
        <v>2408861</v>
      </c>
      <c r="D34" s="55">
        <f t="shared" si="5"/>
        <v>-19.004263197199521</v>
      </c>
      <c r="E34" s="55">
        <f t="shared" si="6"/>
        <v>5.8839534576028862</v>
      </c>
      <c r="F34" s="54">
        <v>474130</v>
      </c>
      <c r="G34" s="55">
        <f t="shared" si="7"/>
        <v>-18.377430144900586</v>
      </c>
      <c r="H34" s="55">
        <f t="shared" si="8"/>
        <v>1.5152455931125575</v>
      </c>
      <c r="I34" s="55">
        <f t="shared" si="9"/>
        <v>19.682746326998526</v>
      </c>
      <c r="K34" s="58"/>
      <c r="L34" s="58"/>
    </row>
    <row r="35" spans="1:12" x14ac:dyDescent="0.25">
      <c r="A35" s="144"/>
      <c r="B35" s="57" t="s">
        <v>4</v>
      </c>
      <c r="C35" s="54">
        <v>1293593</v>
      </c>
      <c r="D35" s="55">
        <f t="shared" ref="D35" si="10">100*(C35/C34-1)</f>
        <v>-46.298561851431032</v>
      </c>
      <c r="E35" s="55">
        <f t="shared" ref="E35" si="11">100*(C35/C31-1)</f>
        <v>-47.517323920804934</v>
      </c>
      <c r="F35" s="54">
        <v>325229</v>
      </c>
      <c r="G35" s="55">
        <f t="shared" ref="G35" si="12">100*(F35/F34-1)</f>
        <v>-31.405099867125053</v>
      </c>
      <c r="H35" s="55">
        <f t="shared" ref="H35" si="13">100*(F35/F31-1)</f>
        <v>-38.731754918730743</v>
      </c>
      <c r="I35" s="55">
        <f t="shared" ref="I35" si="14">100*(F35/C35)</f>
        <v>25.141524420741302</v>
      </c>
      <c r="K35" s="58"/>
      <c r="L35" s="58"/>
    </row>
    <row r="36" spans="1:12" x14ac:dyDescent="0.25">
      <c r="A36" s="144"/>
      <c r="B36" s="57" t="s">
        <v>5</v>
      </c>
      <c r="C36" s="54">
        <v>2182708</v>
      </c>
      <c r="D36" s="55">
        <f t="shared" ref="D36" si="15">100*(C36/C35-1)</f>
        <v>68.732205570067251</v>
      </c>
      <c r="E36" s="55">
        <f t="shared" ref="E36" si="16">100*(C36/C32-1)</f>
        <v>-27.315194222266769</v>
      </c>
      <c r="F36" s="54">
        <v>541315</v>
      </c>
      <c r="G36" s="55">
        <f t="shared" ref="G36:G38" si="17">100*(F36/F35-1)</f>
        <v>66.441184519215696</v>
      </c>
      <c r="H36" s="55">
        <f t="shared" ref="H36:H38" si="18">100*(F36/F32-1)</f>
        <v>-12.939672226064303</v>
      </c>
      <c r="I36" s="55">
        <f t="shared" ref="I36:I38" si="19">100*(F36/C36)</f>
        <v>24.800156502839592</v>
      </c>
      <c r="K36" s="58"/>
      <c r="L36" s="58"/>
    </row>
    <row r="37" spans="1:12" x14ac:dyDescent="0.25">
      <c r="A37" s="144"/>
      <c r="B37" s="57" t="s">
        <v>6</v>
      </c>
      <c r="C37" s="54">
        <v>3235861</v>
      </c>
      <c r="D37" s="55">
        <f t="shared" ref="D37" si="20">100*(C37/C36-1)</f>
        <v>48.249834609118579</v>
      </c>
      <c r="E37" s="55">
        <f t="shared" ref="E37" si="21">100*(C37/C33-1)</f>
        <v>8.8028515910410619</v>
      </c>
      <c r="F37" s="54">
        <v>758449</v>
      </c>
      <c r="G37" s="55">
        <f t="shared" si="17"/>
        <v>40.112319074845516</v>
      </c>
      <c r="H37" s="55">
        <f t="shared" si="18"/>
        <v>30.568739552507317</v>
      </c>
      <c r="I37" s="55">
        <f t="shared" si="19"/>
        <v>23.438862176094709</v>
      </c>
      <c r="K37" s="58"/>
      <c r="L37" s="58"/>
    </row>
    <row r="38" spans="1:12" x14ac:dyDescent="0.25">
      <c r="A38" s="144">
        <v>2021</v>
      </c>
      <c r="B38" s="57" t="s">
        <v>3</v>
      </c>
      <c r="C38" s="54">
        <v>2747048</v>
      </c>
      <c r="D38" s="55">
        <f t="shared" ref="D38" si="22">100*(C38/C37-1)</f>
        <v>-15.106118587912153</v>
      </c>
      <c r="E38" s="55">
        <f t="shared" ref="E38" si="23">100*(C38/C34-1)</f>
        <v>14.039290768541646</v>
      </c>
      <c r="F38" s="54">
        <v>660800</v>
      </c>
      <c r="G38" s="55">
        <f t="shared" si="17"/>
        <v>-12.87482744390196</v>
      </c>
      <c r="H38" s="55">
        <f t="shared" si="18"/>
        <v>39.371058570434258</v>
      </c>
      <c r="I38" s="55">
        <f t="shared" si="19"/>
        <v>24.054912764538518</v>
      </c>
      <c r="K38" s="58"/>
      <c r="L38" s="58"/>
    </row>
    <row r="39" spans="1:12" x14ac:dyDescent="0.25">
      <c r="A39" s="144"/>
      <c r="B39" s="57" t="s">
        <v>4</v>
      </c>
      <c r="C39" s="54">
        <v>2951738</v>
      </c>
      <c r="D39" s="55">
        <f t="shared" ref="D39" si="24">100*(C39/C38-1)</f>
        <v>7.4512713283495513</v>
      </c>
      <c r="E39" s="55">
        <f t="shared" ref="E39" si="25">100*(C39/C35-1)</f>
        <v>128.18135224912317</v>
      </c>
      <c r="F39" s="54">
        <v>643492</v>
      </c>
      <c r="G39" s="55">
        <f t="shared" ref="G39" si="26">100*(F39/F38-1)</f>
        <v>-2.6192493946731288</v>
      </c>
      <c r="H39" s="55">
        <f t="shared" ref="H39" si="27">100*(F39/F35-1)</f>
        <v>97.85812458298615</v>
      </c>
      <c r="I39" s="55">
        <f t="shared" ref="I39" si="28">100*(F39/C39)</f>
        <v>21.800444348380513</v>
      </c>
      <c r="K39" s="58"/>
      <c r="L39" s="58"/>
    </row>
    <row r="40" spans="1:12" x14ac:dyDescent="0.25">
      <c r="A40" s="144"/>
      <c r="B40" s="57" t="s">
        <v>5</v>
      </c>
      <c r="C40" s="54">
        <v>3580719</v>
      </c>
      <c r="D40" s="55">
        <f t="shared" ref="D40" si="29">100*(C40/C39-1)</f>
        <v>21.308835675795066</v>
      </c>
      <c r="E40" s="55">
        <f t="shared" ref="E40" si="30">100*(C40/C36-1)</f>
        <v>64.04938269342486</v>
      </c>
      <c r="F40" s="54">
        <v>893467</v>
      </c>
      <c r="G40" s="55">
        <f t="shared" ref="G40" si="31">100*(F40/F39-1)</f>
        <v>38.846636788025336</v>
      </c>
      <c r="H40" s="55">
        <f t="shared" ref="H40" si="32">100*(F40/F36-1)</f>
        <v>65.054912574009592</v>
      </c>
      <c r="I40" s="55">
        <f t="shared" ref="I40" si="33">100*(F40/C40)</f>
        <v>24.952167427826648</v>
      </c>
      <c r="K40" s="58"/>
      <c r="L40" s="58"/>
    </row>
    <row r="41" spans="1:12" x14ac:dyDescent="0.25">
      <c r="A41" s="144"/>
      <c r="B41" s="57" t="s">
        <v>6</v>
      </c>
      <c r="C41" s="54">
        <v>3698509</v>
      </c>
      <c r="D41" s="55">
        <f t="shared" ref="D41" si="34">100*(C41/C40-1)</f>
        <v>3.2895627945113803</v>
      </c>
      <c r="E41" s="55">
        <f t="shared" ref="E41" si="35">100*(C41/C37-1)</f>
        <v>14.297523904765995</v>
      </c>
      <c r="F41" s="54">
        <v>917533</v>
      </c>
      <c r="G41" s="55">
        <f t="shared" ref="G41" si="36">100*(F41/F40-1)</f>
        <v>2.6935521961079623</v>
      </c>
      <c r="H41" s="55">
        <f t="shared" ref="H41" si="37">100*(F41/F37-1)</f>
        <v>20.974910640003475</v>
      </c>
      <c r="I41" s="55">
        <f t="shared" ref="I41" si="38">100*(F41/C41)</f>
        <v>24.808186217743419</v>
      </c>
      <c r="K41" s="58"/>
      <c r="L41" s="58"/>
    </row>
    <row r="42" spans="1:12" x14ac:dyDescent="0.25">
      <c r="A42" s="144">
        <v>2022</v>
      </c>
      <c r="B42" s="57" t="s">
        <v>3</v>
      </c>
      <c r="C42" s="54">
        <v>3596180.3038576599</v>
      </c>
      <c r="D42" s="55">
        <f t="shared" ref="D42" si="39">100*(C42/C41-1)</f>
        <v>-2.7667553639139419</v>
      </c>
      <c r="E42" s="55">
        <f t="shared" ref="E42" si="40">100*(C42/C38-1)</f>
        <v>30.910719574527267</v>
      </c>
      <c r="F42" s="54">
        <v>1211801.0450800001</v>
      </c>
      <c r="G42" s="55">
        <f t="shared" ref="G42" si="41">100*(F42/F41-1)</f>
        <v>32.071657921840412</v>
      </c>
      <c r="H42" s="55">
        <f t="shared" ref="H42" si="42">100*(F42/F38-1)</f>
        <v>83.383935393462465</v>
      </c>
      <c r="I42" s="55">
        <f t="shared" ref="I42" si="43">100*(F42/C42)</f>
        <v>33.696893444972389</v>
      </c>
      <c r="K42" s="58"/>
      <c r="L42" s="58"/>
    </row>
    <row r="43" spans="1:12" x14ac:dyDescent="0.25">
      <c r="A43" s="144"/>
      <c r="B43" s="57" t="s">
        <v>4</v>
      </c>
      <c r="C43" s="54">
        <v>3761243.5393059999</v>
      </c>
      <c r="D43" s="55">
        <f t="shared" ref="D43" si="44">100*(C43/C42-1)</f>
        <v>4.5899599436456162</v>
      </c>
      <c r="E43" s="55">
        <f t="shared" ref="E43" si="45">100*(C43/C39-1)</f>
        <v>27.424708402507257</v>
      </c>
      <c r="F43" s="54">
        <v>1105466.8529960001</v>
      </c>
      <c r="G43" s="55">
        <f t="shared" ref="G43" si="46">100*(F43/F42-1)</f>
        <v>-8.7748886267860922</v>
      </c>
      <c r="H43" s="55">
        <f t="shared" ref="H43" si="47">100*(F43/F39-1)</f>
        <v>71.791856463794446</v>
      </c>
      <c r="I43" s="55">
        <f t="shared" ref="I43" si="48">100*(F43/C43)</f>
        <v>29.390993735012799</v>
      </c>
      <c r="K43" s="58"/>
      <c r="L43" s="58"/>
    </row>
    <row r="44" spans="1:12" x14ac:dyDescent="0.25">
      <c r="A44" s="144"/>
      <c r="B44" s="57" t="s">
        <v>5</v>
      </c>
      <c r="C44" s="54">
        <v>4060595.7523389999</v>
      </c>
      <c r="D44" s="55">
        <f t="shared" ref="D44" si="49">100*(C44/C43-1)</f>
        <v>7.9588628044073628</v>
      </c>
      <c r="E44" s="55">
        <f t="shared" ref="E44" si="50">100*(C44/C40-1)</f>
        <v>13.40168698909352</v>
      </c>
      <c r="F44" s="54">
        <v>1239259.3481119999</v>
      </c>
      <c r="G44" s="55">
        <f t="shared" ref="G44" si="51">100*(F44/F43-1)</f>
        <v>12.102804779121135</v>
      </c>
      <c r="H44" s="55">
        <f t="shared" ref="H44" si="52">100*(F44/F40-1)</f>
        <v>38.702307764248701</v>
      </c>
      <c r="I44" s="55">
        <f t="shared" ref="I44" si="53">100*(F44/C44)</f>
        <v>30.519150974291321</v>
      </c>
      <c r="K44" s="58"/>
      <c r="L44" s="58"/>
    </row>
    <row r="45" spans="1:12" x14ac:dyDescent="0.25">
      <c r="A45" s="144"/>
      <c r="B45" s="57" t="s">
        <v>6</v>
      </c>
      <c r="C45" s="54">
        <v>4304354.6324088704</v>
      </c>
      <c r="D45" s="55">
        <f t="shared" ref="D45" si="54">100*(C45/C44-1)</f>
        <v>6.0030324350671904</v>
      </c>
      <c r="E45" s="55">
        <f t="shared" ref="E45" si="55">100*(C45/C41-1)</f>
        <v>16.380807303939783</v>
      </c>
      <c r="F45" s="54">
        <v>1211636.4945720001</v>
      </c>
      <c r="G45" s="55">
        <f t="shared" ref="G45" si="56">100*(F45/F44-1)</f>
        <v>-2.2289808490920771</v>
      </c>
      <c r="H45" s="55">
        <f t="shared" ref="H45" si="57">100*(F45/F41-1)</f>
        <v>32.053723906606102</v>
      </c>
      <c r="I45" s="55">
        <f t="shared" ref="I45" si="58">100*(F45/C45)</f>
        <v>28.14908617076296</v>
      </c>
      <c r="K45" s="58"/>
      <c r="L45" s="58"/>
    </row>
    <row r="46" spans="1:12" x14ac:dyDescent="0.25">
      <c r="A46" s="144">
        <v>2023</v>
      </c>
      <c r="B46" s="57" t="s">
        <v>3</v>
      </c>
      <c r="C46" s="54">
        <v>2538955.5356606501</v>
      </c>
      <c r="D46" s="55">
        <f t="shared" ref="D46" si="59">100*(C46/C45-1)</f>
        <v>-41.01425759522607</v>
      </c>
      <c r="E46" s="55">
        <f t="shared" ref="E46" si="60">100*(C46/C42-1)</f>
        <v>-29.39854731596505</v>
      </c>
      <c r="F46" s="54">
        <v>887005.50345193001</v>
      </c>
      <c r="G46" s="55">
        <f t="shared" ref="G46" si="61">100*(F46/F45-1)</f>
        <v>-26.792770981592394</v>
      </c>
      <c r="H46" s="55">
        <f t="shared" ref="H46" si="62">100*(F46/F42-1)</f>
        <v>-26.802711793884271</v>
      </c>
      <c r="I46" s="55">
        <f t="shared" ref="I46" si="63">100*(F46/C46)</f>
        <v>34.935842356968507</v>
      </c>
      <c r="K46" s="58"/>
      <c r="L46" s="58"/>
    </row>
    <row r="47" spans="1:12" x14ac:dyDescent="0.25">
      <c r="A47" s="144"/>
      <c r="B47" s="57" t="s">
        <v>4</v>
      </c>
      <c r="C47" s="54">
        <v>3138829</v>
      </c>
      <c r="D47" s="55">
        <f t="shared" ref="D47" si="64">100*(C47/C46-1)</f>
        <v>23.626781009509081</v>
      </c>
      <c r="E47" s="55">
        <f t="shared" ref="E47" si="65">100*(C47/C43-1)</f>
        <v>-16.548105242364709</v>
      </c>
      <c r="F47" s="54">
        <v>968232.612066</v>
      </c>
      <c r="G47" s="55">
        <f t="shared" ref="G47" si="66">100*(F47/F46-1)</f>
        <v>9.1574526085758343</v>
      </c>
      <c r="H47" s="55">
        <f t="shared" ref="H47" si="67">100*(F47/F43-1)</f>
        <v>-12.414143450622007</v>
      </c>
      <c r="I47" s="55">
        <f t="shared" ref="I47" si="68">100*(F47/C47)</f>
        <v>30.8469372516311</v>
      </c>
      <c r="K47" s="58"/>
      <c r="L47" s="58"/>
    </row>
    <row r="48" spans="1:12" x14ac:dyDescent="0.25">
      <c r="C48" s="67"/>
      <c r="D48" s="80"/>
      <c r="E48" s="80"/>
      <c r="F48" s="67"/>
      <c r="G48" s="80"/>
      <c r="H48" s="80"/>
      <c r="I48" s="80"/>
      <c r="K48" s="58"/>
      <c r="L48" s="58"/>
    </row>
    <row r="49" spans="1:8" x14ac:dyDescent="0.25">
      <c r="A49" s="17" t="s">
        <v>61</v>
      </c>
    </row>
    <row r="50" spans="1:8" x14ac:dyDescent="0.25">
      <c r="A50" s="143" t="s">
        <v>146</v>
      </c>
      <c r="B50" s="143"/>
      <c r="C50" s="143"/>
      <c r="D50" s="143"/>
      <c r="E50" s="143"/>
      <c r="F50" s="143"/>
      <c r="G50" s="143"/>
      <c r="H50" s="143"/>
    </row>
    <row r="51" spans="1:8" x14ac:dyDescent="0.25">
      <c r="A51" s="143"/>
      <c r="B51" s="143"/>
      <c r="C51" s="143"/>
      <c r="D51" s="143"/>
      <c r="E51" s="143"/>
      <c r="F51" s="143"/>
      <c r="G51" s="143"/>
      <c r="H51" s="143"/>
    </row>
  </sheetData>
  <autoFilter ref="B1:B13" xr:uid="{00000000-0009-0000-0000-000008000000}"/>
  <mergeCells count="27">
    <mergeCell ref="A50:H51"/>
    <mergeCell ref="D12:E12"/>
    <mergeCell ref="F12:F13"/>
    <mergeCell ref="G12:H12"/>
    <mergeCell ref="A34:A37"/>
    <mergeCell ref="A30:A33"/>
    <mergeCell ref="A22:A25"/>
    <mergeCell ref="A14:A17"/>
    <mergeCell ref="A42:A45"/>
    <mergeCell ref="A18:A21"/>
    <mergeCell ref="A38:A41"/>
    <mergeCell ref="A26:A29"/>
    <mergeCell ref="A46:A47"/>
    <mergeCell ref="A8:I8"/>
    <mergeCell ref="A9:H9"/>
    <mergeCell ref="G10:I10"/>
    <mergeCell ref="A11:A13"/>
    <mergeCell ref="B11:B13"/>
    <mergeCell ref="C11:E11"/>
    <mergeCell ref="I11:I13"/>
    <mergeCell ref="C12:C13"/>
    <mergeCell ref="F11:H11"/>
    <mergeCell ref="A2:H2"/>
    <mergeCell ref="A3:H3"/>
    <mergeCell ref="A4:H4"/>
    <mergeCell ref="A5:H5"/>
    <mergeCell ref="A7:H7"/>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Contenido</vt:lpstr>
      <vt:lpstr>Metadato</vt:lpstr>
      <vt:lpstr>Cuadro 1</vt:lpstr>
      <vt:lpstr>Cuadro 2</vt:lpstr>
      <vt:lpstr>Cuadro 3</vt:lpstr>
      <vt:lpstr>Cuadro 4</vt:lpstr>
      <vt:lpstr>Cuadro 5</vt:lpstr>
      <vt:lpstr>Cuadro 6</vt:lpstr>
      <vt:lpstr>Cuadro 7</vt:lpstr>
      <vt:lpstr>Cuadro 8</vt:lpstr>
      <vt:lpstr>Cuadro 9</vt:lpstr>
      <vt:lpstr>Cuadro 10</vt:lpstr>
      <vt:lpstr>Cuadro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Lucia Camargo de la Hoz</dc:creator>
  <cp:lastModifiedBy>Karen Camargo D.</cp:lastModifiedBy>
  <dcterms:created xsi:type="dcterms:W3CDTF">2006-09-12T12:46:56Z</dcterms:created>
  <dcterms:modified xsi:type="dcterms:W3CDTF">2023-09-04T15:06:14Z</dcterms:modified>
</cp:coreProperties>
</file>