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showPivotChartFilter="1" defaultThemeVersion="124226"/>
  <mc:AlternateContent xmlns:mc="http://schemas.openxmlformats.org/markup-compatibility/2006">
    <mc:Choice Requires="x15">
      <x15ac:absPath xmlns:x15ac="http://schemas.microsoft.com/office/spreadsheetml/2010/11/ac" url="https://d.docs.live.net/6ec511762a93bd9b/Camila/General/Laboral/Secretaría Hábitat/SIS/Datos/Boletines/FIVI - CHV - TIH/Trimestre III 2024/"/>
    </mc:Choice>
  </mc:AlternateContent>
  <xr:revisionPtr revIDLastSave="288" documentId="13_ncr:1_{2F3BD392-2325-1943-A5EC-BA46C782829F}" xr6:coauthVersionLast="47" xr6:coauthVersionMax="47" xr10:uidLastSave="{9C08D8A4-1EC8-4271-9C92-0DDB3C51D3B1}"/>
  <bookViews>
    <workbookView xWindow="-120" yWindow="-120" windowWidth="29040" windowHeight="15720" tabRatio="900" activeTab="11" xr2:uid="{00000000-000D-0000-FFFF-FFFF00000000}"/>
  </bookViews>
  <sheets>
    <sheet name="Contenido" sheetId="150" r:id="rId1"/>
    <sheet name="Metadato" sheetId="245" r:id="rId2"/>
    <sheet name="Cuadro 1" sheetId="194" r:id="rId3"/>
    <sheet name="Cuadro 2" sheetId="234" r:id="rId4"/>
    <sheet name="Cuadro 3" sheetId="235" r:id="rId5"/>
    <sheet name="Cuadro 4" sheetId="203" r:id="rId6"/>
    <sheet name="Cuadro 5" sheetId="236" r:id="rId7"/>
    <sheet name="Cuadro 6" sheetId="237" r:id="rId8"/>
    <sheet name="Cuadro 7" sheetId="238" r:id="rId9"/>
    <sheet name="Cuadro 8" sheetId="239" r:id="rId10"/>
    <sheet name="Cuadro 9" sheetId="240" r:id="rId11"/>
    <sheet name="Cuadro 10" sheetId="241" r:id="rId12"/>
  </sheets>
  <definedNames>
    <definedName name="_Fill" localSheetId="11"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xlnm._FilterDatabase" localSheetId="11" hidden="1">'Cuadro 10'!$B$1:$B$13</definedName>
    <definedName name="_xlnm._FilterDatabase" localSheetId="3" hidden="1">'Cuadro 2'!$B$1:$B$13</definedName>
    <definedName name="_xlnm._FilterDatabase" localSheetId="4" hidden="1">'Cuadro 3'!$B$1:$B$13</definedName>
    <definedName name="_xlnm._FilterDatabase" localSheetId="5" hidden="1">'Cuadro 4'!$B$1:$B$13</definedName>
    <definedName name="_xlnm._FilterDatabase" localSheetId="6" hidden="1">'Cuadro 5'!$B$1:$B$13</definedName>
    <definedName name="_xlnm._FilterDatabase" localSheetId="7" hidden="1">'Cuadro 6'!$B$1:$B$13</definedName>
    <definedName name="_xlnm._FilterDatabase" localSheetId="8" hidden="1">'Cuadro 7'!$B$1:$B$13</definedName>
    <definedName name="_xlnm._FilterDatabase" localSheetId="9" hidden="1">'Cuadro 8'!$B$1:$B$13</definedName>
    <definedName name="_xlnm._FilterDatabase" localSheetId="10" hidden="1">'Cuadro 9'!$B$1:$B$13</definedName>
    <definedName name="A_IMPRESIÓN_IM" localSheetId="11">#REF!</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#REF!</definedName>
    <definedName name="Final" localSheetId="11">#REF!</definedName>
    <definedName name="Final" localSheetId="3">#REF!</definedName>
    <definedName name="Final" localSheetId="4">#REF!</definedName>
    <definedName name="Final" localSheetId="5">#REF!</definedName>
    <definedName name="Final" localSheetId="6">#REF!</definedName>
    <definedName name="Final" localSheetId="7">#REF!</definedName>
    <definedName name="Final" localSheetId="8">#REF!</definedName>
    <definedName name="Final" localSheetId="9">#REF!</definedName>
    <definedName name="Final" localSheetId="10">#REF!</definedName>
    <definedName name="Final">#REF!</definedName>
    <definedName name="fivi" localSheetId="11" hidden="1">#REF!</definedName>
    <definedName name="fivi" localSheetId="3" hidden="1">#REF!</definedName>
    <definedName name="fivi" localSheetId="4" hidden="1">#REF!</definedName>
    <definedName name="fivi" localSheetId="5" hidden="1">#REF!</definedName>
    <definedName name="fivi" localSheetId="6" hidden="1">#REF!</definedName>
    <definedName name="fivi" localSheetId="7" hidden="1">#REF!</definedName>
    <definedName name="fivi" localSheetId="8" hidden="1">#REF!</definedName>
    <definedName name="fivi" localSheetId="9" hidden="1">#REF!</definedName>
    <definedName name="fivi" localSheetId="10" hidden="1">#REF!</definedName>
    <definedName name="fivi"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241" l="1"/>
  <c r="I52" i="241"/>
  <c r="H52" i="241"/>
  <c r="G52" i="241"/>
  <c r="E52" i="241"/>
  <c r="D52" i="241"/>
  <c r="J52" i="240"/>
  <c r="I52" i="240"/>
  <c r="H52" i="240"/>
  <c r="G52" i="240"/>
  <c r="E52" i="240"/>
  <c r="D52" i="240"/>
  <c r="I52" i="239"/>
  <c r="H52" i="239"/>
  <c r="G52" i="239"/>
  <c r="E52" i="239"/>
  <c r="D52" i="239"/>
  <c r="I52" i="238"/>
  <c r="H52" i="238"/>
  <c r="G52" i="238"/>
  <c r="E52" i="238"/>
  <c r="D52" i="238"/>
  <c r="I52" i="237"/>
  <c r="H52" i="237"/>
  <c r="G52" i="237"/>
  <c r="E52" i="237"/>
  <c r="D52" i="237"/>
  <c r="J52" i="236"/>
  <c r="I52" i="236"/>
  <c r="H52" i="236"/>
  <c r="G52" i="236"/>
  <c r="E52" i="236"/>
  <c r="D52" i="236"/>
  <c r="J52" i="203"/>
  <c r="I52" i="203"/>
  <c r="H52" i="203"/>
  <c r="G52" i="203"/>
  <c r="E52" i="203"/>
  <c r="D52" i="203"/>
  <c r="I52" i="235"/>
  <c r="H52" i="235"/>
  <c r="G52" i="235"/>
  <c r="E52" i="235"/>
  <c r="D52" i="235"/>
  <c r="D52" i="234" l="1"/>
  <c r="I52" i="234"/>
  <c r="H52" i="234"/>
  <c r="G52" i="234"/>
  <c r="E52" i="234"/>
  <c r="I52" i="194"/>
  <c r="H52" i="194"/>
  <c r="G52" i="194"/>
  <c r="E52" i="194"/>
  <c r="D52" i="194"/>
  <c r="I14" i="194"/>
  <c r="G15" i="194"/>
  <c r="I15" i="194"/>
  <c r="G16" i="194"/>
  <c r="I16" i="194"/>
  <c r="G17" i="194"/>
  <c r="I17" i="194"/>
  <c r="E18" i="194"/>
  <c r="G18" i="194"/>
  <c r="H18" i="194"/>
  <c r="I18" i="194"/>
  <c r="E19" i="194"/>
  <c r="G19" i="194"/>
  <c r="H19" i="194"/>
  <c r="I19" i="194"/>
  <c r="E20" i="194"/>
  <c r="G20" i="194"/>
  <c r="H20" i="194"/>
  <c r="I20" i="194"/>
  <c r="E21" i="194"/>
  <c r="G21" i="194"/>
  <c r="H21" i="194"/>
  <c r="I21" i="194"/>
  <c r="E22" i="194"/>
  <c r="G22" i="194"/>
  <c r="H22" i="194"/>
  <c r="I22" i="194"/>
  <c r="E23" i="194"/>
  <c r="G23" i="194"/>
  <c r="H23" i="194"/>
  <c r="I23" i="194"/>
  <c r="E24" i="194"/>
  <c r="G24" i="194"/>
  <c r="H24" i="194"/>
  <c r="I24" i="194"/>
  <c r="E25" i="194"/>
  <c r="G25" i="194"/>
  <c r="H25" i="194"/>
  <c r="I25" i="194"/>
  <c r="D26" i="194"/>
  <c r="E26" i="194"/>
  <c r="G26" i="194"/>
  <c r="H26" i="194"/>
  <c r="I26" i="194"/>
  <c r="D27" i="194"/>
  <c r="E27" i="194"/>
  <c r="G27" i="194"/>
  <c r="H27" i="194"/>
  <c r="I27" i="194"/>
  <c r="D28" i="194"/>
  <c r="E28" i="194"/>
  <c r="G28" i="194"/>
  <c r="H28" i="194"/>
  <c r="I28" i="194"/>
  <c r="D29" i="194"/>
  <c r="E29" i="194"/>
  <c r="G29" i="194"/>
  <c r="H29" i="194"/>
  <c r="I29" i="194"/>
  <c r="D30" i="194"/>
  <c r="E30" i="194"/>
  <c r="G30" i="194"/>
  <c r="H30" i="194"/>
  <c r="I30" i="194"/>
  <c r="D31" i="194"/>
  <c r="E31" i="194"/>
  <c r="G31" i="194"/>
  <c r="H31" i="194"/>
  <c r="I31" i="194"/>
  <c r="D32" i="194"/>
  <c r="E32" i="194"/>
  <c r="G32" i="194"/>
  <c r="H32" i="194"/>
  <c r="I32" i="194"/>
  <c r="D33" i="194"/>
  <c r="E33" i="194"/>
  <c r="G33" i="194"/>
  <c r="H33" i="194"/>
  <c r="I33" i="194"/>
  <c r="D34" i="194"/>
  <c r="E34" i="194"/>
  <c r="G34" i="194"/>
  <c r="H34" i="194"/>
  <c r="I34" i="194"/>
  <c r="D35" i="194"/>
  <c r="E35" i="194"/>
  <c r="G35" i="194"/>
  <c r="H35" i="194"/>
  <c r="I35" i="194"/>
  <c r="D36" i="194"/>
  <c r="E36" i="194"/>
  <c r="G36" i="194"/>
  <c r="H36" i="194"/>
  <c r="I36" i="194"/>
  <c r="D37" i="194"/>
  <c r="E37" i="194"/>
  <c r="G37" i="194"/>
  <c r="H37" i="194"/>
  <c r="I37" i="194"/>
  <c r="D38" i="194"/>
  <c r="E38" i="194"/>
  <c r="G38" i="194"/>
  <c r="H38" i="194"/>
  <c r="I38" i="194"/>
  <c r="D39" i="194"/>
  <c r="E39" i="194"/>
  <c r="G39" i="194"/>
  <c r="H39" i="194"/>
  <c r="I39" i="194"/>
  <c r="D40" i="194"/>
  <c r="E40" i="194"/>
  <c r="G40" i="194"/>
  <c r="H40" i="194"/>
  <c r="I40" i="194"/>
  <c r="D41" i="194"/>
  <c r="E41" i="194"/>
  <c r="G41" i="194"/>
  <c r="H41" i="194"/>
  <c r="I41" i="194"/>
  <c r="J51" i="241" l="1"/>
  <c r="I51" i="241"/>
  <c r="H51" i="241"/>
  <c r="G51" i="241"/>
  <c r="E51" i="241"/>
  <c r="D51" i="241"/>
  <c r="J51" i="240"/>
  <c r="I51" i="240"/>
  <c r="H51" i="240"/>
  <c r="G51" i="240"/>
  <c r="E51" i="240"/>
  <c r="D51" i="240"/>
  <c r="I51" i="239"/>
  <c r="H51" i="239"/>
  <c r="G51" i="239"/>
  <c r="E51" i="239"/>
  <c r="D51" i="239"/>
  <c r="I51" i="238"/>
  <c r="E51" i="238"/>
  <c r="D51" i="238"/>
  <c r="I51" i="237"/>
  <c r="H51" i="237"/>
  <c r="G51" i="237"/>
  <c r="E51" i="237"/>
  <c r="D51" i="237"/>
  <c r="J51" i="236"/>
  <c r="I51" i="236"/>
  <c r="H51" i="236"/>
  <c r="G51" i="236"/>
  <c r="E51" i="236"/>
  <c r="D51" i="236"/>
  <c r="J51" i="203"/>
  <c r="I51" i="203"/>
  <c r="H51" i="203"/>
  <c r="G51" i="203"/>
  <c r="E51" i="203"/>
  <c r="D51" i="203"/>
  <c r="I51" i="235"/>
  <c r="H51" i="235"/>
  <c r="G51" i="235"/>
  <c r="E51" i="235"/>
  <c r="D51" i="235"/>
  <c r="I51" i="234"/>
  <c r="H51" i="234"/>
  <c r="G51" i="234"/>
  <c r="E51" i="234"/>
  <c r="D51" i="234"/>
  <c r="D51" i="194"/>
  <c r="E51" i="194"/>
  <c r="G51" i="194"/>
  <c r="H51" i="194"/>
  <c r="I51" i="194"/>
  <c r="G51" i="238" l="1"/>
  <c r="H51" i="238"/>
  <c r="J50" i="241"/>
  <c r="I50" i="241"/>
  <c r="H50" i="241"/>
  <c r="G50" i="241"/>
  <c r="E50" i="241"/>
  <c r="D50" i="241"/>
  <c r="J50" i="240"/>
  <c r="I50" i="240"/>
  <c r="H50" i="240"/>
  <c r="G50" i="240"/>
  <c r="E50" i="240"/>
  <c r="D50" i="240"/>
  <c r="I50" i="239"/>
  <c r="H50" i="239"/>
  <c r="G50" i="239"/>
  <c r="E50" i="239"/>
  <c r="D50" i="239"/>
  <c r="D50" i="238"/>
  <c r="I50" i="238"/>
  <c r="H50" i="238"/>
  <c r="G50" i="238"/>
  <c r="E50" i="238"/>
  <c r="G50" i="237"/>
  <c r="H50" i="237"/>
  <c r="I50" i="237"/>
  <c r="D50" i="237"/>
  <c r="E50" i="237"/>
  <c r="G50" i="236"/>
  <c r="H50" i="236"/>
  <c r="I50" i="236"/>
  <c r="J50" i="236"/>
  <c r="D50" i="236"/>
  <c r="E50" i="236"/>
  <c r="G50" i="203"/>
  <c r="H50" i="203"/>
  <c r="I50" i="203"/>
  <c r="J50" i="203"/>
  <c r="D50" i="203"/>
  <c r="E50" i="203"/>
  <c r="G50" i="235"/>
  <c r="H50" i="235"/>
  <c r="I50" i="235"/>
  <c r="D50" i="235"/>
  <c r="E50" i="235"/>
  <c r="G50" i="234"/>
  <c r="H50" i="234"/>
  <c r="I50" i="234"/>
  <c r="D50" i="234"/>
  <c r="E50" i="234"/>
  <c r="G50" i="194"/>
  <c r="H50" i="194"/>
  <c r="I50" i="194"/>
  <c r="D50" i="194"/>
  <c r="E50" i="194"/>
  <c r="E49" i="236" l="1"/>
  <c r="D48" i="241"/>
  <c r="E48" i="241"/>
  <c r="G48" i="241"/>
  <c r="H48" i="241"/>
  <c r="I48" i="241"/>
  <c r="J48" i="241"/>
  <c r="D49" i="241"/>
  <c r="E49" i="241"/>
  <c r="G49" i="241"/>
  <c r="H49" i="241"/>
  <c r="I49" i="241"/>
  <c r="J49" i="241"/>
  <c r="D48" i="240"/>
  <c r="E48" i="240"/>
  <c r="G48" i="240"/>
  <c r="H48" i="240"/>
  <c r="I48" i="240"/>
  <c r="J48" i="240"/>
  <c r="D49" i="240"/>
  <c r="E49" i="240"/>
  <c r="G49" i="240"/>
  <c r="H49" i="240"/>
  <c r="I49" i="240"/>
  <c r="J49" i="240"/>
  <c r="D49" i="239" l="1"/>
  <c r="E49" i="239"/>
  <c r="G49" i="239"/>
  <c r="H49" i="239"/>
  <c r="I49" i="239"/>
  <c r="D49" i="238"/>
  <c r="E49" i="238"/>
  <c r="G49" i="238"/>
  <c r="H49" i="238"/>
  <c r="I49" i="238"/>
  <c r="D48" i="238"/>
  <c r="D49" i="237"/>
  <c r="E49" i="237"/>
  <c r="G49" i="237"/>
  <c r="H49" i="237"/>
  <c r="I49" i="237"/>
  <c r="H49" i="236"/>
  <c r="I49" i="236"/>
  <c r="G49" i="236"/>
  <c r="D49" i="236"/>
  <c r="D48" i="236"/>
  <c r="E48" i="236"/>
  <c r="G48" i="236"/>
  <c r="H48" i="236"/>
  <c r="I48" i="236"/>
  <c r="J48" i="236"/>
  <c r="J49" i="236"/>
  <c r="D47" i="236"/>
  <c r="E47" i="236"/>
  <c r="G47" i="236"/>
  <c r="H47" i="236"/>
  <c r="I47" i="236"/>
  <c r="J47" i="236"/>
  <c r="E49" i="203"/>
  <c r="E48" i="203"/>
  <c r="D48" i="203"/>
  <c r="G48" i="203"/>
  <c r="H48" i="203"/>
  <c r="I48" i="203"/>
  <c r="J48" i="203"/>
  <c r="D49" i="203"/>
  <c r="G49" i="203"/>
  <c r="H49" i="203"/>
  <c r="I49" i="203"/>
  <c r="J49" i="203"/>
  <c r="D47" i="203"/>
  <c r="E47" i="235"/>
  <c r="E48" i="235"/>
  <c r="D48" i="235"/>
  <c r="G48" i="235"/>
  <c r="I48" i="235"/>
  <c r="H48" i="235"/>
  <c r="H49" i="235"/>
  <c r="G49" i="235"/>
  <c r="E49" i="235"/>
  <c r="D49" i="235"/>
  <c r="G48" i="234"/>
  <c r="I49" i="234"/>
  <c r="H49" i="234"/>
  <c r="H48" i="234"/>
  <c r="G47" i="234"/>
  <c r="H47" i="234"/>
  <c r="G49" i="234"/>
  <c r="G46" i="234"/>
  <c r="E49" i="234"/>
  <c r="E48" i="234"/>
  <c r="D49" i="234"/>
  <c r="D48" i="234"/>
  <c r="D47" i="234"/>
  <c r="I48" i="234"/>
  <c r="I49" i="194"/>
  <c r="H49" i="194"/>
  <c r="G49" i="194"/>
  <c r="E49" i="194"/>
  <c r="D49" i="194"/>
  <c r="H48" i="194" l="1"/>
  <c r="I48" i="239"/>
  <c r="H48" i="239"/>
  <c r="G48" i="239"/>
  <c r="E48" i="239"/>
  <c r="D48" i="239"/>
  <c r="I48" i="238"/>
  <c r="H48" i="238"/>
  <c r="G48" i="238"/>
  <c r="E48" i="238"/>
  <c r="I48" i="237"/>
  <c r="H48" i="237"/>
  <c r="G48" i="237"/>
  <c r="E48" i="237"/>
  <c r="D48" i="237"/>
  <c r="I49" i="235"/>
  <c r="H44" i="194"/>
  <c r="G48" i="194" l="1"/>
  <c r="E48" i="194"/>
  <c r="D48" i="194"/>
  <c r="I48" i="194"/>
  <c r="I47" i="203"/>
  <c r="J47" i="241"/>
  <c r="I47" i="241"/>
  <c r="H47" i="241"/>
  <c r="G47" i="241"/>
  <c r="E47" i="241"/>
  <c r="D47" i="241"/>
  <c r="J47" i="240"/>
  <c r="I47" i="240"/>
  <c r="H47" i="240"/>
  <c r="G47" i="240"/>
  <c r="E47" i="240"/>
  <c r="D47" i="240"/>
  <c r="I47" i="239"/>
  <c r="H47" i="239"/>
  <c r="G47" i="239"/>
  <c r="E47" i="239"/>
  <c r="D47" i="239"/>
  <c r="I47" i="238"/>
  <c r="H47" i="238"/>
  <c r="G47" i="238"/>
  <c r="E47" i="238"/>
  <c r="D47" i="238"/>
  <c r="I47" i="237"/>
  <c r="H47" i="237"/>
  <c r="G47" i="237"/>
  <c r="E47" i="237"/>
  <c r="D47" i="237"/>
  <c r="J47" i="203"/>
  <c r="H47" i="203"/>
  <c r="G47" i="203"/>
  <c r="E47" i="203"/>
  <c r="I47" i="235"/>
  <c r="H47" i="235"/>
  <c r="G47" i="235"/>
  <c r="D47" i="235"/>
  <c r="I47" i="234"/>
  <c r="E47" i="234"/>
  <c r="I47" i="194"/>
  <c r="H47" i="194"/>
  <c r="G47" i="194"/>
  <c r="E47" i="194"/>
  <c r="D47" i="194"/>
  <c r="J46" i="241"/>
  <c r="I46" i="241"/>
  <c r="H46" i="241"/>
  <c r="G46" i="241"/>
  <c r="E46" i="241"/>
  <c r="D46" i="241"/>
  <c r="J45" i="241"/>
  <c r="I45" i="241"/>
  <c r="G45" i="241"/>
  <c r="J44" i="241"/>
  <c r="I44" i="241"/>
  <c r="H44" i="241"/>
  <c r="G44" i="241"/>
  <c r="J43" i="241"/>
  <c r="I43" i="241"/>
  <c r="H43" i="241"/>
  <c r="G43" i="241"/>
  <c r="J42" i="241"/>
  <c r="I42" i="241"/>
  <c r="H42" i="241"/>
  <c r="D45" i="241"/>
  <c r="E44" i="241"/>
  <c r="D44" i="241"/>
  <c r="E43" i="241"/>
  <c r="D43" i="241"/>
  <c r="E42" i="241"/>
  <c r="I46" i="238"/>
  <c r="H46" i="238"/>
  <c r="G46" i="238"/>
  <c r="E46" i="238"/>
  <c r="D46" i="238"/>
  <c r="J46" i="240" l="1"/>
  <c r="I46" i="240"/>
  <c r="H46" i="240"/>
  <c r="G46" i="240"/>
  <c r="E46" i="240"/>
  <c r="D46" i="240"/>
  <c r="I46" i="239"/>
  <c r="H46" i="239"/>
  <c r="G46" i="239"/>
  <c r="E46" i="239"/>
  <c r="D46" i="239"/>
  <c r="I46" i="237"/>
  <c r="H46" i="237"/>
  <c r="G46" i="237"/>
  <c r="E46" i="237"/>
  <c r="D46" i="237"/>
  <c r="J46" i="236"/>
  <c r="I46" i="236"/>
  <c r="H46" i="236"/>
  <c r="G46" i="236"/>
  <c r="E46" i="236"/>
  <c r="D46" i="236"/>
  <c r="J46" i="203"/>
  <c r="I46" i="203"/>
  <c r="H46" i="203"/>
  <c r="G46" i="203"/>
  <c r="E46" i="203"/>
  <c r="D46" i="203"/>
  <c r="I46" i="235"/>
  <c r="H46" i="235"/>
  <c r="G46" i="235"/>
  <c r="E46" i="235"/>
  <c r="D46" i="235"/>
  <c r="I46" i="234"/>
  <c r="H46" i="234"/>
  <c r="E46" i="234"/>
  <c r="D46" i="234"/>
  <c r="G46" i="194"/>
  <c r="I46" i="194" l="1"/>
  <c r="H46" i="194"/>
  <c r="E46" i="194"/>
  <c r="D46" i="194"/>
  <c r="I45" i="203"/>
  <c r="E43" i="194"/>
  <c r="E44" i="194"/>
  <c r="E42" i="194"/>
  <c r="E45" i="194"/>
  <c r="J45" i="240"/>
  <c r="I45" i="240"/>
  <c r="H45" i="240"/>
  <c r="G45" i="240"/>
  <c r="E45" i="240"/>
  <c r="D45" i="240"/>
  <c r="I45" i="239"/>
  <c r="H45" i="239"/>
  <c r="G45" i="239"/>
  <c r="E45" i="239"/>
  <c r="D45" i="239"/>
  <c r="I45" i="238"/>
  <c r="H45" i="238"/>
  <c r="G45" i="238"/>
  <c r="E45" i="238"/>
  <c r="D45" i="238"/>
  <c r="I45" i="237" l="1"/>
  <c r="H45" i="237"/>
  <c r="G45" i="237"/>
  <c r="E45" i="237"/>
  <c r="D45" i="237"/>
  <c r="E45" i="234"/>
  <c r="D45" i="234"/>
  <c r="J45" i="203" l="1"/>
  <c r="H45" i="203"/>
  <c r="G45" i="203"/>
  <c r="E45" i="203"/>
  <c r="D45" i="203"/>
  <c r="J45" i="236"/>
  <c r="I45" i="236"/>
  <c r="H45" i="236"/>
  <c r="G45" i="236"/>
  <c r="E45" i="236"/>
  <c r="D45" i="236"/>
  <c r="I45" i="194"/>
  <c r="I45" i="235"/>
  <c r="H45" i="235"/>
  <c r="G45" i="235"/>
  <c r="E45" i="235"/>
  <c r="D45" i="235"/>
  <c r="I45" i="234"/>
  <c r="H45" i="234"/>
  <c r="G45" i="234"/>
  <c r="H45" i="194"/>
  <c r="G45" i="194"/>
  <c r="D45" i="194"/>
  <c r="I44" i="203"/>
  <c r="J44" i="203"/>
  <c r="D44" i="234"/>
  <c r="D44" i="194"/>
  <c r="D43" i="194"/>
  <c r="D42" i="194"/>
  <c r="J44" i="240" l="1"/>
  <c r="I44" i="240"/>
  <c r="H44" i="240"/>
  <c r="G44" i="240"/>
  <c r="E44" i="240"/>
  <c r="D44" i="240"/>
  <c r="I44" i="239"/>
  <c r="H44" i="239"/>
  <c r="G44" i="239"/>
  <c r="E44" i="239"/>
  <c r="D44" i="239"/>
  <c r="I44" i="238"/>
  <c r="H44" i="238"/>
  <c r="G44" i="238"/>
  <c r="E44" i="238"/>
  <c r="D44" i="238"/>
  <c r="I44" i="237"/>
  <c r="H44" i="237"/>
  <c r="G44" i="237"/>
  <c r="E44" i="237"/>
  <c r="D44" i="237"/>
  <c r="J44" i="236"/>
  <c r="I44" i="236"/>
  <c r="H44" i="236"/>
  <c r="G44" i="236"/>
  <c r="E44" i="236"/>
  <c r="D44" i="236"/>
  <c r="H44" i="203"/>
  <c r="G44" i="203"/>
  <c r="E44" i="203"/>
  <c r="D44" i="203"/>
  <c r="I44" i="235" l="1"/>
  <c r="H44" i="235"/>
  <c r="G44" i="235"/>
  <c r="E44" i="235"/>
  <c r="D44" i="235"/>
  <c r="I44" i="234" l="1"/>
  <c r="H44" i="234"/>
  <c r="G44" i="234"/>
  <c r="E44" i="234"/>
  <c r="I44" i="194"/>
  <c r="G44" i="194"/>
  <c r="I43" i="194"/>
  <c r="J43" i="240"/>
  <c r="I43" i="240"/>
  <c r="H43" i="240"/>
  <c r="G43" i="240"/>
  <c r="E43" i="240"/>
  <c r="D43" i="240"/>
  <c r="I43" i="239"/>
  <c r="H43" i="239"/>
  <c r="G43" i="239"/>
  <c r="E43" i="239"/>
  <c r="D43" i="239"/>
  <c r="I43" i="238"/>
  <c r="H43" i="238"/>
  <c r="G43" i="238"/>
  <c r="E43" i="238"/>
  <c r="D43" i="238"/>
  <c r="I43" i="237"/>
  <c r="H43" i="237"/>
  <c r="G43" i="237"/>
  <c r="E43" i="237"/>
  <c r="D43" i="237"/>
  <c r="J43" i="236"/>
  <c r="I43" i="236"/>
  <c r="H43" i="236"/>
  <c r="G43" i="236"/>
  <c r="E43" i="236"/>
  <c r="D43" i="236"/>
  <c r="J43" i="203"/>
  <c r="I43" i="203"/>
  <c r="H43" i="203"/>
  <c r="G43" i="203"/>
  <c r="J42" i="203"/>
  <c r="I42" i="203"/>
  <c r="H42" i="203"/>
  <c r="G42" i="203"/>
  <c r="J41" i="203"/>
  <c r="I41" i="203"/>
  <c r="H41" i="203"/>
  <c r="G41" i="203"/>
  <c r="E43" i="203"/>
  <c r="D43" i="203"/>
  <c r="I43" i="235"/>
  <c r="H43" i="235"/>
  <c r="G43" i="235"/>
  <c r="E43" i="235"/>
  <c r="D43" i="235"/>
  <c r="I43" i="234"/>
  <c r="H43" i="234"/>
  <c r="G43" i="234"/>
  <c r="E43" i="234"/>
  <c r="D43" i="234"/>
  <c r="H43" i="194"/>
  <c r="G43" i="194"/>
  <c r="E42" i="236" l="1"/>
  <c r="E30" i="203"/>
  <c r="G42" i="240" l="1"/>
  <c r="J41" i="240"/>
  <c r="I41" i="240"/>
  <c r="H41" i="240"/>
  <c r="G41" i="240"/>
  <c r="E42" i="240"/>
  <c r="D42" i="240"/>
  <c r="E41" i="240"/>
  <c r="D41" i="240"/>
  <c r="I42" i="239"/>
  <c r="H42" i="239"/>
  <c r="G42" i="239"/>
  <c r="I41" i="239"/>
  <c r="H41" i="239"/>
  <c r="G41" i="239"/>
  <c r="E42" i="239"/>
  <c r="D42" i="239"/>
  <c r="E41" i="239"/>
  <c r="D41" i="239"/>
  <c r="I42" i="238"/>
  <c r="H42" i="238"/>
  <c r="G42" i="238"/>
  <c r="E42" i="238"/>
  <c r="D42" i="238"/>
  <c r="E42" i="237"/>
  <c r="D42" i="237"/>
  <c r="I42" i="237"/>
  <c r="H42" i="237"/>
  <c r="G42" i="237"/>
  <c r="H42" i="236"/>
  <c r="G42" i="236"/>
  <c r="D42" i="236"/>
  <c r="I42" i="236"/>
  <c r="J42" i="236"/>
  <c r="E42" i="203"/>
  <c r="D42" i="203"/>
  <c r="I42" i="234"/>
  <c r="H42" i="234"/>
  <c r="G42" i="234"/>
  <c r="E42" i="234"/>
  <c r="D42" i="234"/>
  <c r="I42" i="194"/>
  <c r="H42" i="194"/>
  <c r="G42" i="194"/>
  <c r="I42" i="235"/>
  <c r="H42" i="235"/>
  <c r="G42" i="235"/>
  <c r="E42" i="235"/>
  <c r="D42" i="235"/>
  <c r="I42" i="240" l="1"/>
  <c r="J42" i="240"/>
  <c r="H42" i="240"/>
  <c r="I41" i="236"/>
  <c r="G41" i="236" l="1"/>
  <c r="I41" i="237"/>
  <c r="H41" i="237"/>
  <c r="G41" i="237"/>
  <c r="E41" i="237"/>
  <c r="D41" i="237"/>
  <c r="H41" i="236"/>
  <c r="E41" i="236"/>
  <c r="D41" i="236"/>
  <c r="I41" i="238"/>
  <c r="H41" i="238"/>
  <c r="G41" i="238"/>
  <c r="E41" i="238"/>
  <c r="D41" i="238"/>
  <c r="E41" i="203"/>
  <c r="D41" i="203"/>
  <c r="I41" i="235"/>
  <c r="H41" i="235"/>
  <c r="G41" i="235"/>
  <c r="E41" i="235"/>
  <c r="D41" i="235"/>
  <c r="I41" i="234"/>
  <c r="H41" i="234"/>
  <c r="G41" i="234"/>
  <c r="E41" i="234"/>
  <c r="D41" i="234"/>
  <c r="J41" i="236" l="1"/>
  <c r="H40" i="203" l="1"/>
  <c r="I40" i="203"/>
  <c r="G40" i="241"/>
  <c r="J40" i="241"/>
  <c r="I40" i="241"/>
  <c r="H40" i="241"/>
  <c r="E40" i="241"/>
  <c r="D40" i="241"/>
  <c r="J40" i="240"/>
  <c r="I40" i="240"/>
  <c r="H40" i="240"/>
  <c r="G40" i="240"/>
  <c r="E40" i="240"/>
  <c r="D40" i="240"/>
  <c r="I40" i="239"/>
  <c r="H40" i="239"/>
  <c r="G40" i="239"/>
  <c r="E40" i="239"/>
  <c r="D40" i="239"/>
  <c r="I40" i="238"/>
  <c r="H40" i="238"/>
  <c r="G40" i="238"/>
  <c r="E40" i="238"/>
  <c r="D40" i="238"/>
  <c r="E40" i="237"/>
  <c r="D40" i="237"/>
  <c r="I40" i="237"/>
  <c r="H40" i="237"/>
  <c r="G40" i="237"/>
  <c r="J40" i="236"/>
  <c r="I40" i="236"/>
  <c r="H40" i="236"/>
  <c r="G40" i="236"/>
  <c r="E40" i="236"/>
  <c r="D40" i="236"/>
  <c r="E40" i="203"/>
  <c r="D40" i="203"/>
  <c r="J40" i="203"/>
  <c r="G40" i="203"/>
  <c r="E40" i="235"/>
  <c r="D40" i="235"/>
  <c r="I40" i="235"/>
  <c r="H40" i="235"/>
  <c r="G40" i="235"/>
  <c r="I40" i="234"/>
  <c r="H40" i="234"/>
  <c r="G40" i="234"/>
  <c r="I39" i="234"/>
  <c r="H39" i="234"/>
  <c r="G39" i="234"/>
  <c r="E40" i="234"/>
  <c r="D40" i="234"/>
  <c r="I38" i="203" l="1"/>
  <c r="J39" i="241"/>
  <c r="I39" i="241"/>
  <c r="H39" i="241"/>
  <c r="G39" i="241"/>
  <c r="E39" i="241"/>
  <c r="D39" i="241"/>
  <c r="J39" i="240"/>
  <c r="I39" i="240"/>
  <c r="H39" i="240"/>
  <c r="G39" i="240"/>
  <c r="E39" i="240"/>
  <c r="D39" i="240"/>
  <c r="I39" i="239"/>
  <c r="H39" i="239"/>
  <c r="G39" i="239"/>
  <c r="E39" i="239"/>
  <c r="D39" i="239"/>
  <c r="H39" i="236"/>
  <c r="G39" i="236"/>
  <c r="I39" i="236"/>
  <c r="J39" i="236"/>
  <c r="E39" i="236"/>
  <c r="D39" i="236"/>
  <c r="E39" i="238"/>
  <c r="D39" i="238"/>
  <c r="I39" i="238"/>
  <c r="H39" i="238"/>
  <c r="G39" i="238"/>
  <c r="I39" i="237"/>
  <c r="H39" i="237"/>
  <c r="G39" i="237"/>
  <c r="E39" i="237"/>
  <c r="D39" i="237"/>
  <c r="J39" i="203"/>
  <c r="I39" i="203"/>
  <c r="H39" i="203"/>
  <c r="G39" i="203"/>
  <c r="E39" i="203"/>
  <c r="D39" i="203"/>
  <c r="I39" i="235"/>
  <c r="H39" i="235"/>
  <c r="G39" i="235"/>
  <c r="E39" i="235"/>
  <c r="D39" i="235"/>
  <c r="E39" i="234"/>
  <c r="D39" i="234"/>
  <c r="I38" i="234" l="1"/>
  <c r="J38" i="241"/>
  <c r="I38" i="241"/>
  <c r="H38" i="241"/>
  <c r="G38" i="241"/>
  <c r="E38" i="241"/>
  <c r="J38" i="240"/>
  <c r="I38" i="240"/>
  <c r="H38" i="240"/>
  <c r="G38" i="240"/>
  <c r="E38" i="240"/>
  <c r="D38" i="240"/>
  <c r="I38" i="239"/>
  <c r="H38" i="239"/>
  <c r="G38" i="239"/>
  <c r="E38" i="239"/>
  <c r="D38" i="239"/>
  <c r="I38" i="238"/>
  <c r="H38" i="238"/>
  <c r="G38" i="238"/>
  <c r="I37" i="238"/>
  <c r="H37" i="238"/>
  <c r="G37" i="238"/>
  <c r="I36" i="238"/>
  <c r="H36" i="238"/>
  <c r="G36" i="238"/>
  <c r="E38" i="238"/>
  <c r="D38" i="238"/>
  <c r="I38" i="237"/>
  <c r="H38" i="237"/>
  <c r="G38" i="237"/>
  <c r="E38" i="237"/>
  <c r="D38" i="237"/>
  <c r="J38" i="236"/>
  <c r="I38" i="236"/>
  <c r="H38" i="236"/>
  <c r="G38" i="236"/>
  <c r="E38" i="236"/>
  <c r="J38" i="203"/>
  <c r="H38" i="203"/>
  <c r="G38" i="203"/>
  <c r="E38" i="203"/>
  <c r="D38" i="203"/>
  <c r="I38" i="235" l="1"/>
  <c r="H38" i="235"/>
  <c r="G38" i="235"/>
  <c r="E38" i="235"/>
  <c r="D38" i="235"/>
  <c r="E38" i="234"/>
  <c r="D38" i="234"/>
  <c r="H38" i="234"/>
  <c r="G38" i="234"/>
  <c r="E37" i="203"/>
  <c r="G37" i="241" l="1"/>
  <c r="J37" i="241"/>
  <c r="H37" i="241"/>
  <c r="D37" i="241"/>
  <c r="I37" i="239"/>
  <c r="H37" i="239"/>
  <c r="G37" i="239"/>
  <c r="I37" i="237"/>
  <c r="H37" i="237"/>
  <c r="G37" i="237"/>
  <c r="J37" i="236"/>
  <c r="H37" i="236"/>
  <c r="G37" i="236"/>
  <c r="J37" i="203"/>
  <c r="I37" i="203"/>
  <c r="H37" i="203"/>
  <c r="G37" i="203"/>
  <c r="I37" i="235"/>
  <c r="H37" i="235"/>
  <c r="G37" i="235"/>
  <c r="I37" i="234"/>
  <c r="H37" i="234"/>
  <c r="G37" i="234"/>
  <c r="E37" i="240"/>
  <c r="D37" i="240"/>
  <c r="J37" i="240"/>
  <c r="I37" i="240"/>
  <c r="H37" i="240"/>
  <c r="G37" i="240"/>
  <c r="E37" i="239"/>
  <c r="D37" i="239"/>
  <c r="E37" i="238"/>
  <c r="D37" i="238"/>
  <c r="E37" i="237"/>
  <c r="D37" i="237"/>
  <c r="D36" i="237"/>
  <c r="D37" i="203"/>
  <c r="E37" i="235"/>
  <c r="D37" i="235"/>
  <c r="E37" i="234"/>
  <c r="D37" i="234"/>
  <c r="E37" i="241" l="1"/>
  <c r="D38" i="241"/>
  <c r="E37" i="236"/>
  <c r="D38" i="236"/>
  <c r="I37" i="241"/>
  <c r="D37" i="236"/>
  <c r="I37" i="236"/>
  <c r="I36" i="203"/>
  <c r="J36" i="241" l="1"/>
  <c r="I36" i="241"/>
  <c r="H36" i="241"/>
  <c r="G36" i="241"/>
  <c r="E36" i="241"/>
  <c r="D36" i="241"/>
  <c r="J36" i="240"/>
  <c r="I36" i="240"/>
  <c r="H36" i="240"/>
  <c r="G36" i="240"/>
  <c r="E36" i="240"/>
  <c r="D36" i="240"/>
  <c r="I36" i="239"/>
  <c r="H36" i="239"/>
  <c r="G36" i="239"/>
  <c r="E36" i="239"/>
  <c r="D36" i="239"/>
  <c r="E36" i="238"/>
  <c r="D36" i="238"/>
  <c r="I36" i="237"/>
  <c r="H36" i="237"/>
  <c r="G36" i="237"/>
  <c r="E36" i="237"/>
  <c r="J36" i="236"/>
  <c r="I36" i="236"/>
  <c r="H36" i="236"/>
  <c r="G36" i="236"/>
  <c r="E36" i="236"/>
  <c r="D36" i="236"/>
  <c r="J36" i="203"/>
  <c r="H36" i="203"/>
  <c r="G36" i="203"/>
  <c r="E36" i="203"/>
  <c r="D36" i="203"/>
  <c r="I36" i="235"/>
  <c r="H36" i="235"/>
  <c r="G36" i="235"/>
  <c r="E36" i="235"/>
  <c r="D36" i="235"/>
  <c r="I36" i="234"/>
  <c r="H36" i="234"/>
  <c r="G36" i="234"/>
  <c r="E36" i="234"/>
  <c r="D36" i="234"/>
  <c r="H35" i="203" l="1"/>
  <c r="H34" i="203"/>
  <c r="G35" i="234" l="1"/>
  <c r="H35" i="234"/>
  <c r="I34" i="234"/>
  <c r="E35" i="241" l="1"/>
  <c r="D35" i="241"/>
  <c r="J35" i="241"/>
  <c r="I35" i="241"/>
  <c r="H35" i="241"/>
  <c r="G35" i="241"/>
  <c r="J35" i="240"/>
  <c r="I35" i="240"/>
  <c r="H35" i="240"/>
  <c r="G35" i="240"/>
  <c r="E35" i="240"/>
  <c r="D35" i="240"/>
  <c r="I35" i="239"/>
  <c r="H35" i="239"/>
  <c r="G35" i="239"/>
  <c r="E35" i="239"/>
  <c r="D35" i="239"/>
  <c r="I35" i="238"/>
  <c r="H35" i="238"/>
  <c r="G35" i="238"/>
  <c r="E35" i="238"/>
  <c r="D35" i="238"/>
  <c r="I35" i="237"/>
  <c r="H35" i="237"/>
  <c r="G35" i="237"/>
  <c r="E35" i="237"/>
  <c r="D35" i="237"/>
  <c r="E35" i="236"/>
  <c r="D35" i="236"/>
  <c r="J35" i="236"/>
  <c r="I35" i="236"/>
  <c r="H35" i="236"/>
  <c r="G35" i="236"/>
  <c r="I35" i="203"/>
  <c r="J35" i="203"/>
  <c r="G35" i="203"/>
  <c r="E35" i="203"/>
  <c r="D35" i="203"/>
  <c r="I35" i="235"/>
  <c r="H35" i="235"/>
  <c r="G35" i="235"/>
  <c r="E35" i="235"/>
  <c r="D35" i="235"/>
  <c r="I35" i="234"/>
  <c r="E35" i="234"/>
  <c r="D35" i="234"/>
  <c r="G33" i="241" l="1"/>
  <c r="H34" i="241"/>
  <c r="H33" i="241"/>
  <c r="H31" i="241"/>
  <c r="I32" i="241"/>
  <c r="J33" i="241"/>
  <c r="I34" i="203" l="1"/>
  <c r="I33" i="203"/>
  <c r="G33" i="203"/>
  <c r="E34" i="235" l="1"/>
  <c r="H32" i="235"/>
  <c r="H31" i="235"/>
  <c r="H29" i="235"/>
  <c r="E32" i="235"/>
  <c r="E33" i="235"/>
  <c r="D32" i="235"/>
  <c r="H33" i="235"/>
  <c r="H34" i="235"/>
  <c r="D34" i="234"/>
  <c r="D33" i="234"/>
  <c r="D32" i="234"/>
  <c r="D31" i="234"/>
  <c r="D30" i="234"/>
  <c r="D29" i="234"/>
  <c r="E32" i="234"/>
  <c r="E31" i="234"/>
  <c r="E34" i="234"/>
  <c r="H34" i="234"/>
  <c r="H33" i="234"/>
  <c r="H32" i="234"/>
  <c r="H31" i="234"/>
  <c r="H30" i="234"/>
  <c r="H29" i="234"/>
  <c r="E33" i="234"/>
  <c r="E30" i="234"/>
  <c r="E29" i="234"/>
  <c r="G33" i="234" l="1"/>
  <c r="J34" i="241" l="1"/>
  <c r="I34" i="241"/>
  <c r="G34" i="241"/>
  <c r="I33" i="241"/>
  <c r="E34" i="241"/>
  <c r="D34" i="241"/>
  <c r="E33" i="241"/>
  <c r="D33" i="241"/>
  <c r="J34" i="240"/>
  <c r="I34" i="240"/>
  <c r="H34" i="240"/>
  <c r="G34" i="240"/>
  <c r="J33" i="240"/>
  <c r="I33" i="240"/>
  <c r="H33" i="240"/>
  <c r="G33" i="240"/>
  <c r="E34" i="240"/>
  <c r="D34" i="240"/>
  <c r="E33" i="240"/>
  <c r="D33" i="240"/>
  <c r="I34" i="239"/>
  <c r="H34" i="239"/>
  <c r="G34" i="239"/>
  <c r="I33" i="239"/>
  <c r="H33" i="239"/>
  <c r="G33" i="239"/>
  <c r="E34" i="239"/>
  <c r="D34" i="239"/>
  <c r="E33" i="239"/>
  <c r="D33" i="239"/>
  <c r="E32" i="239"/>
  <c r="I34" i="238"/>
  <c r="H34" i="238"/>
  <c r="G34" i="238"/>
  <c r="I33" i="238"/>
  <c r="H33" i="238"/>
  <c r="G33" i="238"/>
  <c r="E34" i="238"/>
  <c r="D34" i="238"/>
  <c r="E33" i="238"/>
  <c r="D33" i="238"/>
  <c r="E32" i="238"/>
  <c r="D32" i="238"/>
  <c r="D31" i="238"/>
  <c r="I34" i="237"/>
  <c r="H34" i="237"/>
  <c r="G34" i="237"/>
  <c r="I33" i="237"/>
  <c r="H33" i="237"/>
  <c r="G33" i="237"/>
  <c r="E34" i="237"/>
  <c r="D34" i="237"/>
  <c r="E33" i="237"/>
  <c r="D33" i="237"/>
  <c r="J34" i="236"/>
  <c r="I34" i="236"/>
  <c r="H34" i="236"/>
  <c r="G34" i="236"/>
  <c r="J33" i="236"/>
  <c r="I33" i="236"/>
  <c r="H33" i="236"/>
  <c r="G33" i="236"/>
  <c r="E34" i="236"/>
  <c r="D34" i="236"/>
  <c r="E33" i="236"/>
  <c r="D33" i="236"/>
  <c r="J34" i="203"/>
  <c r="G34" i="203"/>
  <c r="J33" i="203"/>
  <c r="H33" i="203"/>
  <c r="E34" i="203"/>
  <c r="D34" i="203"/>
  <c r="E33" i="203"/>
  <c r="D33" i="203"/>
  <c r="I34" i="235"/>
  <c r="G34" i="235"/>
  <c r="I33" i="235"/>
  <c r="G33" i="235"/>
  <c r="D34" i="235"/>
  <c r="D33" i="235"/>
  <c r="G34" i="234"/>
  <c r="I33" i="234"/>
  <c r="G31" i="237" l="1"/>
  <c r="G32" i="237"/>
  <c r="E32" i="241" l="1"/>
  <c r="D32" i="241"/>
  <c r="J32" i="241"/>
  <c r="H32" i="241"/>
  <c r="G32" i="241"/>
  <c r="H32" i="240"/>
  <c r="G32" i="240"/>
  <c r="I32" i="240"/>
  <c r="J32" i="240"/>
  <c r="E32" i="240"/>
  <c r="D32" i="240"/>
  <c r="H32" i="239"/>
  <c r="G32" i="239"/>
  <c r="I32" i="239"/>
  <c r="H32" i="238"/>
  <c r="G32" i="238"/>
  <c r="I32" i="238"/>
  <c r="I32" i="237"/>
  <c r="H32" i="237"/>
  <c r="E32" i="236"/>
  <c r="E32" i="203"/>
  <c r="H32" i="236"/>
  <c r="G32" i="236"/>
  <c r="I32" i="236"/>
  <c r="J32" i="236"/>
  <c r="D32" i="236"/>
  <c r="G31" i="234"/>
  <c r="G30" i="234"/>
  <c r="J32" i="203" l="1"/>
  <c r="I32" i="203"/>
  <c r="J26" i="203"/>
  <c r="I26" i="203"/>
  <c r="H32" i="203"/>
  <c r="G32" i="203"/>
  <c r="D32" i="203"/>
  <c r="G32" i="235"/>
  <c r="I32" i="235"/>
  <c r="G32" i="234"/>
  <c r="I32" i="234"/>
  <c r="I31" i="234"/>
  <c r="D32" i="239"/>
  <c r="E32" i="237"/>
  <c r="D32" i="237"/>
  <c r="I31" i="241" l="1"/>
  <c r="I28" i="241"/>
  <c r="G26" i="241"/>
  <c r="H26" i="241"/>
  <c r="G27" i="241"/>
  <c r="H27" i="241"/>
  <c r="G28" i="241"/>
  <c r="H28" i="241"/>
  <c r="G29" i="241"/>
  <c r="H29" i="241"/>
  <c r="G30" i="241"/>
  <c r="H30" i="241"/>
  <c r="I25" i="241"/>
  <c r="J25" i="241"/>
  <c r="I26" i="241"/>
  <c r="J26" i="241"/>
  <c r="I27" i="241"/>
  <c r="J27" i="241"/>
  <c r="I29" i="241"/>
  <c r="J29" i="241"/>
  <c r="I30" i="241"/>
  <c r="J30" i="241"/>
  <c r="E31" i="241"/>
  <c r="D31" i="241"/>
  <c r="J31" i="241"/>
  <c r="G31" i="241"/>
  <c r="I26" i="240"/>
  <c r="J26" i="240"/>
  <c r="I27" i="240"/>
  <c r="J27" i="240"/>
  <c r="I28" i="240"/>
  <c r="J28" i="240"/>
  <c r="I29" i="240"/>
  <c r="J29" i="240"/>
  <c r="I30" i="240"/>
  <c r="J30" i="240"/>
  <c r="J31" i="240"/>
  <c r="I31" i="240"/>
  <c r="G26" i="240"/>
  <c r="H26" i="240"/>
  <c r="G27" i="240"/>
  <c r="H27" i="240"/>
  <c r="G28" i="240"/>
  <c r="H28" i="240"/>
  <c r="G29" i="240"/>
  <c r="H29" i="240"/>
  <c r="G30" i="240"/>
  <c r="H30" i="240"/>
  <c r="D26" i="240"/>
  <c r="E26" i="240"/>
  <c r="D27" i="240"/>
  <c r="E27" i="240"/>
  <c r="D28" i="240"/>
  <c r="E28" i="240"/>
  <c r="D29" i="240"/>
  <c r="E29" i="240"/>
  <c r="D30" i="240"/>
  <c r="E30" i="240"/>
  <c r="H31" i="240"/>
  <c r="G31" i="240"/>
  <c r="E31" i="240"/>
  <c r="D31" i="240"/>
  <c r="I26" i="239"/>
  <c r="I27" i="239"/>
  <c r="I28" i="239"/>
  <c r="I29" i="239"/>
  <c r="I30" i="239"/>
  <c r="G26" i="239"/>
  <c r="H26" i="239"/>
  <c r="G27" i="239"/>
  <c r="H27" i="239"/>
  <c r="G28" i="239"/>
  <c r="H28" i="239"/>
  <c r="G29" i="239"/>
  <c r="H29" i="239"/>
  <c r="G30" i="239"/>
  <c r="H30" i="239"/>
  <c r="D26" i="239"/>
  <c r="E26" i="239"/>
  <c r="D27" i="239"/>
  <c r="E27" i="239"/>
  <c r="D28" i="239"/>
  <c r="E28" i="239"/>
  <c r="D29" i="239"/>
  <c r="E29" i="239"/>
  <c r="D30" i="239"/>
  <c r="E30" i="239"/>
  <c r="I31" i="239"/>
  <c r="H31" i="239"/>
  <c r="G31" i="239"/>
  <c r="E31" i="239"/>
  <c r="D31" i="239"/>
  <c r="I26" i="238"/>
  <c r="I27" i="238"/>
  <c r="I28" i="238"/>
  <c r="I29" i="238"/>
  <c r="I30" i="238"/>
  <c r="G25" i="238"/>
  <c r="H25" i="238"/>
  <c r="G26" i="238"/>
  <c r="H26" i="238"/>
  <c r="G27" i="238"/>
  <c r="H27" i="238"/>
  <c r="G28" i="238"/>
  <c r="H28" i="238"/>
  <c r="G29" i="238"/>
  <c r="H29" i="238"/>
  <c r="G30" i="238"/>
  <c r="H30" i="238"/>
  <c r="D26" i="238"/>
  <c r="E26" i="238"/>
  <c r="D27" i="238"/>
  <c r="E27" i="238"/>
  <c r="D28" i="238"/>
  <c r="E28" i="238"/>
  <c r="D29" i="238"/>
  <c r="E29" i="238"/>
  <c r="D30" i="238"/>
  <c r="E30" i="238"/>
  <c r="I31" i="238"/>
  <c r="H31" i="238"/>
  <c r="G31" i="238"/>
  <c r="E31" i="238"/>
  <c r="I26" i="237"/>
  <c r="I27" i="237"/>
  <c r="I28" i="237"/>
  <c r="I29" i="237"/>
  <c r="I30" i="237"/>
  <c r="G26" i="237"/>
  <c r="H26" i="237"/>
  <c r="G27" i="237"/>
  <c r="H27" i="237"/>
  <c r="G28" i="237"/>
  <c r="H28" i="237"/>
  <c r="G29" i="237"/>
  <c r="H29" i="237"/>
  <c r="G30" i="237"/>
  <c r="H30" i="237"/>
  <c r="I26" i="236"/>
  <c r="J26" i="236"/>
  <c r="I27" i="236"/>
  <c r="J27" i="236"/>
  <c r="I28" i="236"/>
  <c r="J28" i="236"/>
  <c r="I29" i="236"/>
  <c r="J29" i="236"/>
  <c r="J30" i="236"/>
  <c r="I30" i="236"/>
  <c r="H30" i="236"/>
  <c r="G30" i="236"/>
  <c r="H29" i="236"/>
  <c r="G29" i="236"/>
  <c r="H28" i="236"/>
  <c r="G28" i="236"/>
  <c r="H27" i="236"/>
  <c r="G27" i="236"/>
  <c r="H26" i="236"/>
  <c r="G26" i="236"/>
  <c r="E30" i="236"/>
  <c r="D30" i="236"/>
  <c r="E29" i="236"/>
  <c r="D29" i="236"/>
  <c r="E28" i="236"/>
  <c r="D28" i="236"/>
  <c r="E27" i="236"/>
  <c r="D27" i="236"/>
  <c r="E26" i="236"/>
  <c r="D26" i="236"/>
  <c r="I27" i="203"/>
  <c r="J27" i="203"/>
  <c r="I28" i="203"/>
  <c r="J28" i="203"/>
  <c r="I29" i="203"/>
  <c r="J29" i="203"/>
  <c r="J30" i="203"/>
  <c r="I30" i="203"/>
  <c r="G26" i="203"/>
  <c r="H26" i="203"/>
  <c r="G27" i="203"/>
  <c r="H27" i="203"/>
  <c r="G28" i="203"/>
  <c r="H28" i="203"/>
  <c r="G29" i="203"/>
  <c r="H29" i="203"/>
  <c r="G30" i="203"/>
  <c r="H30" i="203"/>
  <c r="D26" i="203"/>
  <c r="E26" i="203"/>
  <c r="D27" i="203"/>
  <c r="E27" i="203"/>
  <c r="D28" i="203"/>
  <c r="E28" i="203"/>
  <c r="D29" i="203"/>
  <c r="E29" i="203"/>
  <c r="D30" i="203"/>
  <c r="I26" i="235"/>
  <c r="I27" i="235"/>
  <c r="I28" i="235"/>
  <c r="I29" i="235"/>
  <c r="I30" i="235"/>
  <c r="G26" i="235"/>
  <c r="H26" i="235"/>
  <c r="G27" i="235"/>
  <c r="H27" i="235"/>
  <c r="G28" i="235"/>
  <c r="H28" i="235"/>
  <c r="G29" i="235"/>
  <c r="G30" i="235"/>
  <c r="H30" i="235"/>
  <c r="D26" i="235"/>
  <c r="E26" i="235"/>
  <c r="D27" i="235"/>
  <c r="E27" i="235"/>
  <c r="D28" i="235"/>
  <c r="E28" i="235"/>
  <c r="D29" i="235"/>
  <c r="E29" i="235"/>
  <c r="D30" i="235"/>
  <c r="E30" i="235"/>
  <c r="I25" i="234"/>
  <c r="I26" i="234"/>
  <c r="I27" i="234"/>
  <c r="I28" i="234"/>
  <c r="I29" i="234"/>
  <c r="I30" i="234"/>
  <c r="D25" i="234"/>
  <c r="E25" i="234"/>
  <c r="D26" i="234"/>
  <c r="E26" i="234"/>
  <c r="D27" i="234"/>
  <c r="E27" i="234"/>
  <c r="D28" i="234"/>
  <c r="E28" i="234"/>
  <c r="G25" i="234"/>
  <c r="H25" i="234"/>
  <c r="G26" i="234"/>
  <c r="H26" i="234"/>
  <c r="G27" i="234"/>
  <c r="H27" i="234"/>
  <c r="G28" i="234"/>
  <c r="H28" i="234"/>
  <c r="G29" i="234"/>
  <c r="D26" i="237"/>
  <c r="E26" i="237"/>
  <c r="D27" i="237"/>
  <c r="E27" i="237"/>
  <c r="D28" i="237"/>
  <c r="E28" i="237"/>
  <c r="D29" i="237"/>
  <c r="E29" i="237"/>
  <c r="D30" i="237"/>
  <c r="E30" i="237"/>
  <c r="E31" i="237"/>
  <c r="D31" i="237"/>
  <c r="H31" i="236"/>
  <c r="G31" i="236"/>
  <c r="E31" i="236"/>
  <c r="D31" i="236"/>
  <c r="H31" i="203"/>
  <c r="G31" i="203"/>
  <c r="E31" i="203"/>
  <c r="D31" i="203"/>
  <c r="I31" i="235"/>
  <c r="G31" i="235"/>
  <c r="E31" i="235"/>
  <c r="D31" i="235"/>
  <c r="J28" i="241" l="1"/>
  <c r="I31" i="237"/>
  <c r="H31" i="237"/>
</calcChain>
</file>

<file path=xl/sharedStrings.xml><?xml version="1.0" encoding="utf-8"?>
<sst xmlns="http://schemas.openxmlformats.org/spreadsheetml/2006/main" count="721" uniqueCount="130">
  <si>
    <t>INDICADORES INFORMACIÓN SECTORIAL</t>
  </si>
  <si>
    <t>TABLA DE CONTENIDO</t>
  </si>
  <si>
    <t xml:space="preserve">1. INDICADORES DE FINANCIACIÓN </t>
  </si>
  <si>
    <t>1 Financiación de Vivienda -FIVI</t>
  </si>
  <si>
    <t>1.1</t>
  </si>
  <si>
    <t>Número de viviendas</t>
  </si>
  <si>
    <t>Cuadro 1</t>
  </si>
  <si>
    <t>Total Nacional y Bogotá, variaciones y participación de Bogotá</t>
  </si>
  <si>
    <t>Cuadro 2</t>
  </si>
  <si>
    <t>Vivienda nueva Nacional y Bogotá, variaciones y participación de Bogotá</t>
  </si>
  <si>
    <t>Cuadro 3</t>
  </si>
  <si>
    <t>Vivienda usada Nacional y Bogotá, variaciones y participación de Bogotá</t>
  </si>
  <si>
    <t>Cuadro 4</t>
  </si>
  <si>
    <t>Bogotá, vivienda nueva (VIS y No VIS)</t>
  </si>
  <si>
    <t>Cuadro 5</t>
  </si>
  <si>
    <t>Bogotá, vivienda usada (VIS y No VIS)</t>
  </si>
  <si>
    <t>1.2</t>
  </si>
  <si>
    <t>Valor de los créditos</t>
  </si>
  <si>
    <t>Cuadro 6</t>
  </si>
  <si>
    <t>Cuadro 7</t>
  </si>
  <si>
    <t>Cuadro 8</t>
  </si>
  <si>
    <t>Cuadro 9</t>
  </si>
  <si>
    <t>Cuadro 10</t>
  </si>
  <si>
    <t>SISTEMA DE INFORMACIÓN DEL HÁBITAT</t>
  </si>
  <si>
    <t>METADATO DE LA OPERACIÓN ESTADÍSTICA FINANCIACIÓN DE VIVIENDA</t>
  </si>
  <si>
    <t>Concepto</t>
  </si>
  <si>
    <t>Descripción</t>
  </si>
  <si>
    <t>Operación estadística</t>
  </si>
  <si>
    <t>FINANCIACIÓN DE VIVIENDA</t>
  </si>
  <si>
    <t>Entidad responsable</t>
  </si>
  <si>
    <t>Departamento Administrativo Nacional de Estadítica - DANE</t>
  </si>
  <si>
    <t>Área temática</t>
  </si>
  <si>
    <t>Económica</t>
  </si>
  <si>
    <t>Tema</t>
  </si>
  <si>
    <t>Acceso a la vivienda</t>
  </si>
  <si>
    <t>Antecedentes</t>
  </si>
  <si>
    <t xml:space="preserve">La operación estadística de “Financiación de Vivienda” presenta cuatro etapas históricas desde su creación. La primera, entre 1983 y 1994, identificada con el nombre "Edificación y Financiación de Vivienda", la cual buscaba dimensionar tanto la oferta (construcción) como la demanda (compra) de vivienda en el país. La segunda, denominada "Financiación de Vivienda", tiene su inicio en 1995 y va hasta 1999, su alcance es la demanda (compra) de vivienda en Colombia. La tercera etapa va desde 1999 hasta el 2004 y su enfoque sigue siendo el de la demanda, pues la política de vivienda en el país está en manos de los particulares. La cuarta y última etapa tiene sus inicios desde el 2004 en adelante y se efectuó, con el fin de actualizar la investigación, de acuerdo con la normatividad vigente: Así como incluir lo pertinente en materia de legislación de financiación de vivienda, el DANE adopta el rediseño de la investigación y da punto de partida a su cuarta etapa, en donde se incluyen los nuevos criterios para regular el sistema especializado de financiación de vivienda individual a largo plazo. 
 </t>
  </si>
  <si>
    <t>Objetivo general</t>
  </si>
  <si>
    <t xml:space="preserve">Dotar al país y al sistema de financiación de vivienda, de un instrumento de medición que permita conocer la evolución del número y valor de las viviendas financiadas en el país a largo plazo, por parte de las entidades especializadas en otorgar créditos hipotecarios de vivienda. </t>
  </si>
  <si>
    <t>Objetivos específicos</t>
  </si>
  <si>
    <t xml:space="preserve">* Determinar el número y valor de las viviendas financiadas por tipo de vivienda, según rangos de vivienda, entidad financiadora y a nivel total nacional, por departamento y capital de departamento. </t>
  </si>
  <si>
    <t xml:space="preserve">* Establecer el número y valor de las viviendas de interés social financiadas por tipo de vivienda, con y sin Subsidio Familiar de Vivienda, según entidad financiadora y a nivel total nacional, por departamento y capital de departamento. </t>
  </si>
  <si>
    <t xml:space="preserve"> </t>
  </si>
  <si>
    <t xml:space="preserve">* Cuantificar el número y valor de las viviendas diferentes de interés social financiadas por tipo de vivienda, según categorías, entidad financiadora y a nivel total nacional, por departamento y capital de departamento. </t>
  </si>
  <si>
    <t xml:space="preserve">* Recopilar información sobre operaciones de crédito: desembolsos a crédito de constructores; créditos individuales desembolsados para los Fondos, Cajas de Vivienda y demás entidades especializadas en la financiación de vivienda y subrogaciones de crédito. </t>
  </si>
  <si>
    <t>Conceptos básicos</t>
  </si>
  <si>
    <r>
      <rPr>
        <b/>
        <sz val="10"/>
        <color indexed="8"/>
        <rFont val="Times New Roman"/>
        <family val="1"/>
      </rPr>
      <t>Financiación de vivienda:</t>
    </r>
    <r>
      <rPr>
        <sz val="10"/>
        <color indexed="8"/>
        <rFont val="Times New Roman"/>
        <family val="1"/>
      </rPr>
      <t xml:space="preserve"> sistema crediticio relacionado con el número y el valor de las viviendas financiadas nuevas y usadas a través de los créditos entregados por las entidades que financian créditos hipotecarios, a largo plazo en el país.  </t>
    </r>
  </si>
  <si>
    <r>
      <rPr>
        <b/>
        <sz val="10"/>
        <color indexed="8"/>
        <rFont val="Times New Roman"/>
        <family val="1"/>
      </rPr>
      <t>Estadísticas de Financiación de Vivienda:</t>
    </r>
    <r>
      <rPr>
        <sz val="10"/>
        <color indexed="8"/>
        <rFont val="Times New Roman"/>
        <family val="1"/>
      </rPr>
      <t xml:space="preserve"> instrumento de medición que permite conocer la evolución del número y valor de las viviendas financiadas en el país, a largo plazo, por parte de las entidades especializadas en otorgar créditos hipotecarios de vivienda. </t>
    </r>
  </si>
  <si>
    <r>
      <rPr>
        <b/>
        <sz val="10"/>
        <color indexed="8"/>
        <rFont val="Times New Roman"/>
        <family val="1"/>
      </rPr>
      <t xml:space="preserve">Moneda: </t>
    </r>
    <r>
      <rPr>
        <sz val="10"/>
        <color indexed="8"/>
        <rFont val="Times New Roman"/>
        <family val="1"/>
      </rPr>
      <t xml:space="preserve">corresponde a la moneda en la cual fue otorgado el crédito hipotecario de vivienda, el cual puede estar expresado en Pesos o en Unidades de Valor Real-UVR. </t>
    </r>
  </si>
  <si>
    <r>
      <rPr>
        <b/>
        <sz val="10"/>
        <color indexed="8"/>
        <rFont val="Times New Roman"/>
        <family val="1"/>
      </rPr>
      <t xml:space="preserve">Financiación en UVR: </t>
    </r>
    <r>
      <rPr>
        <sz val="10"/>
        <color indexed="8"/>
        <rFont val="Times New Roman"/>
        <family val="1"/>
      </rPr>
      <t xml:space="preserve">corresponde a la financiación de vivienda que fue otorgada indexada en Unidades de Valor Real-UVR. </t>
    </r>
  </si>
  <si>
    <r>
      <rPr>
        <b/>
        <sz val="10"/>
        <color indexed="8"/>
        <rFont val="Times New Roman"/>
        <family val="1"/>
      </rPr>
      <t>Financiación en pesos:</t>
    </r>
    <r>
      <rPr>
        <sz val="10"/>
        <color indexed="8"/>
        <rFont val="Times New Roman"/>
        <family val="1"/>
      </rPr>
      <t xml:space="preserve"> corresponde a la financiación de vivienda que fue otorgada en pesos y no tiene ningún tipo de indexación a la Unidad de Valor Real -UVR. </t>
    </r>
  </si>
  <si>
    <r>
      <rPr>
        <b/>
        <sz val="10"/>
        <color indexed="8"/>
        <rFont val="Times New Roman"/>
        <family val="1"/>
      </rPr>
      <t>Tipo de vivienda:</t>
    </r>
    <r>
      <rPr>
        <sz val="10"/>
        <color indexed="8"/>
        <rFont val="Times New Roman"/>
        <family val="1"/>
      </rPr>
      <t xml:space="preserve"> corresponde a la clasificación según el tipo de solución habitacional al cual están dirigidos los recursos del crédito hipotecario y puede ser nueva y usada. </t>
    </r>
  </si>
  <si>
    <r>
      <rPr>
        <b/>
        <sz val="10"/>
        <color indexed="8"/>
        <rFont val="Times New Roman"/>
        <family val="1"/>
      </rPr>
      <t>Rango vivienda:</t>
    </r>
    <r>
      <rPr>
        <sz val="10"/>
        <color indexed="8"/>
        <rFont val="Times New Roman"/>
        <family val="1"/>
      </rPr>
      <t xml:space="preserve"> corresponde a la clasificación que tiene el valor del inmueble que fue financiado. Puede ser vivienda VIS o diferente de VIS. </t>
    </r>
  </si>
  <si>
    <r>
      <rPr>
        <b/>
        <sz val="10"/>
        <color indexed="8"/>
        <rFont val="Times New Roman"/>
        <family val="1"/>
      </rPr>
      <t>Entidad financiadora de vivienda:</t>
    </r>
    <r>
      <rPr>
        <sz val="10"/>
        <color indexed="8"/>
        <rFont val="Times New Roman"/>
        <family val="1"/>
      </rPr>
      <t xml:space="preserve"> corresponde a las entidades facultadas para otorgar créditos hipotecarios a largo plazo en el país. </t>
    </r>
  </si>
  <si>
    <r>
      <rPr>
        <b/>
        <sz val="10"/>
        <color indexed="8"/>
        <rFont val="Times New Roman"/>
        <family val="1"/>
      </rPr>
      <t>Financiación  VIS:</t>
    </r>
    <r>
      <rPr>
        <sz val="10"/>
        <color indexed="8"/>
        <rFont val="Times New Roman"/>
        <family val="1"/>
      </rPr>
      <t xml:space="preserve"> corresponde a la vivienda de interés social. La clasificación está determinada por el valor de la vivienda. Tiene condiciones especiales de tasa de interés y porcentaje de financiación,  y puede ser sujeta de subsidio familiar de vivienda por parte del gobierno. </t>
    </r>
  </si>
  <si>
    <r>
      <rPr>
        <b/>
        <sz val="10"/>
        <color indexed="8"/>
        <rFont val="Times New Roman"/>
        <family val="1"/>
      </rPr>
      <t xml:space="preserve">Financiación  No VIS: </t>
    </r>
    <r>
      <rPr>
        <sz val="10"/>
        <color indexed="8"/>
        <rFont val="Times New Roman"/>
        <family val="1"/>
      </rPr>
      <t xml:space="preserve">corresponde a la vivienda diferente de interés social. La clasificación está determinada por el valor de la vivienda. Tiene condiciones especiales de tasa de interés y porcentaje de financiación, y no está sujeta a subsidio familiar de vivienda por parte del gobierno. </t>
    </r>
  </si>
  <si>
    <r>
      <rPr>
        <b/>
        <sz val="10"/>
        <color indexed="8"/>
        <rFont val="Times New Roman"/>
        <family val="1"/>
      </rPr>
      <t>Subsidio Familiar de Vivienda  (SFV):</t>
    </r>
    <r>
      <rPr>
        <sz val="10"/>
        <color indexed="8"/>
        <rFont val="Times New Roman"/>
        <family val="1"/>
      </rPr>
      <t xml:space="preserve"> Es el aporte estatal en dinero o en especie, otorgado por una sola vez al beneficiario con el objeto de facilitarle la adquisición de una solución de vivienda de interés social, sin cargo de restitución, siempre que el beneficiario cumpla con los requisitos que establece la Ley 3 de 1991. </t>
    </r>
  </si>
  <si>
    <r>
      <rPr>
        <b/>
        <sz val="10"/>
        <color indexed="8"/>
        <rFont val="Times New Roman"/>
        <family val="1"/>
      </rPr>
      <t>Departamentos y Bogotá, D. C:</t>
    </r>
    <r>
      <rPr>
        <sz val="10"/>
        <color indexed="8"/>
        <rFont val="Times New Roman"/>
        <family val="1"/>
      </rPr>
      <t xml:space="preserve"> corresponde a la clasificación de los entes territoriales dada en el División Política de Colombia –DIVIPOLA. </t>
    </r>
  </si>
  <si>
    <r>
      <rPr>
        <b/>
        <sz val="10"/>
        <color indexed="8"/>
        <rFont val="Times New Roman"/>
        <family val="1"/>
      </rPr>
      <t>Número de viviendas financiadas:</t>
    </r>
    <r>
      <rPr>
        <sz val="10"/>
        <color indexed="8"/>
        <rFont val="Times New Roman"/>
        <family val="1"/>
      </rPr>
      <t xml:space="preserve"> corresponde a la sumatoria del número de créditos u obligaciones hipotecarias individuales concedidas en el trimestre de referencia.</t>
    </r>
  </si>
  <si>
    <r>
      <rPr>
        <b/>
        <sz val="10"/>
        <color indexed="8"/>
        <rFont val="Times New Roman"/>
        <family val="1"/>
      </rPr>
      <t>Valor de las viviendas financiadas:</t>
    </r>
    <r>
      <rPr>
        <sz val="10"/>
        <color indexed="8"/>
        <rFont val="Times New Roman"/>
        <family val="1"/>
      </rPr>
      <t xml:space="preserve"> concierne a la sumatoria del monto de capital total desembolsado mediante los créditos hipotecarios concedidos en el trimestre de referencia. </t>
    </r>
  </si>
  <si>
    <r>
      <rPr>
        <b/>
        <sz val="10"/>
        <color indexed="8"/>
        <rFont val="Times New Roman"/>
        <family val="1"/>
      </rPr>
      <t xml:space="preserve">Microcréditos Inmobiliarios: </t>
    </r>
    <r>
      <rPr>
        <sz val="10"/>
        <color indexed="8"/>
        <rFont val="Times New Roman"/>
        <family val="1"/>
      </rPr>
      <t xml:space="preserve">corresponde al número de obligaciones que se otorgan para la adquisición, construcción o mejoramiento de inmuebles, cuyo monto no supere los veinticinco (25) salarios mínimos legales mensuales vigentes (smlmv), con un plazo inferior a cinco (5) años y una tasa de interés equivalente a la prevista para la financiación de Vivienda de Interés Social (VIS). </t>
    </r>
  </si>
  <si>
    <r>
      <rPr>
        <b/>
        <sz val="10"/>
        <color indexed="8"/>
        <rFont val="Times New Roman"/>
        <family val="1"/>
      </rPr>
      <t>Tasa interés:</t>
    </r>
    <r>
      <rPr>
        <sz val="10"/>
        <color indexed="8"/>
        <rFont val="Times New Roman"/>
        <family val="1"/>
      </rPr>
      <t xml:space="preserve"> corresponde a la tasa de interés promedio ponderada de los créditos hipotecarios de vivienda vigentes. </t>
    </r>
  </si>
  <si>
    <t>Variables de estudio y clasificación</t>
  </si>
  <si>
    <r>
      <t xml:space="preserve">Varirables de estudio:  </t>
    </r>
    <r>
      <rPr>
        <sz val="10"/>
        <color indexed="8"/>
        <rFont val="Times New Roman"/>
        <family val="1"/>
      </rPr>
      <t xml:space="preserve">número de viviendas financiadas y valor de las vivienda financiadas. </t>
    </r>
  </si>
  <si>
    <r>
      <rPr>
        <b/>
        <sz val="10"/>
        <color indexed="8"/>
        <rFont val="Times New Roman"/>
        <family val="1"/>
      </rPr>
      <t>Variables de clsificación:</t>
    </r>
    <r>
      <rPr>
        <sz val="10"/>
        <color indexed="8"/>
        <rFont val="Times New Roman"/>
        <family val="1"/>
      </rPr>
      <t xml:space="preserve">  tipo de vivienda (nueva y usada), rango de vivienda (VIS y No VIS), vivienda VIS nueva con y sin subsidio familiar de vivienda, entidad financiadora de vivienda y categorías No VIS, tipo de moneda. </t>
    </r>
  </si>
  <si>
    <r>
      <rPr>
        <b/>
        <sz val="10"/>
        <color indexed="8"/>
        <rFont val="Times New Roman"/>
        <family val="1"/>
      </rPr>
      <t>Geográfica:</t>
    </r>
    <r>
      <rPr>
        <sz val="10"/>
        <color indexed="8"/>
        <rFont val="Times New Roman"/>
        <family val="1"/>
      </rPr>
      <t xml:space="preserve"> total nacional, por departamentos y capital de departamento. </t>
    </r>
  </si>
  <si>
    <t>Universo de estudio</t>
  </si>
  <si>
    <t xml:space="preserve">El universo de estudio lo constituye la financiación de vivienda de las entidades que financian este tipo de inmuebles en el país, a largo plazo. </t>
  </si>
  <si>
    <t>Unidad de observación</t>
  </si>
  <si>
    <r>
      <rPr>
        <b/>
        <sz val="10"/>
        <color indexed="8"/>
        <rFont val="Times New Roman"/>
        <family val="1"/>
      </rPr>
      <t>Entidades financiadoras de vivienda, a largo plazo:</t>
    </r>
    <r>
      <rPr>
        <sz val="10"/>
        <color indexed="8"/>
        <rFont val="Times New Roman"/>
        <family val="1"/>
      </rPr>
      <t xml:space="preserve"> Banca Hipotecaria, Fondo Nacional del Ahorro y Fondos y Cajas de vivienda</t>
    </r>
  </si>
  <si>
    <r>
      <rPr>
        <b/>
        <sz val="10"/>
        <color indexed="8"/>
        <rFont val="Times New Roman"/>
        <family val="1"/>
      </rPr>
      <t>Unidad de análisis:</t>
    </r>
    <r>
      <rPr>
        <sz val="10"/>
        <color indexed="8"/>
        <rFont val="Times New Roman"/>
        <family val="1"/>
      </rPr>
      <t xml:space="preserve"> Los créditos de vivienda otorgados a largo plazo y leasing habitacional. </t>
    </r>
  </si>
  <si>
    <r>
      <rPr>
        <b/>
        <sz val="10"/>
        <color indexed="8"/>
        <rFont val="Times New Roman"/>
        <family val="1"/>
      </rPr>
      <t xml:space="preserve">Unidad de información: </t>
    </r>
    <r>
      <rPr>
        <sz val="10"/>
        <color indexed="8"/>
        <rFont val="Times New Roman"/>
        <family val="1"/>
      </rPr>
      <t xml:space="preserve">Entidades financiadoras de vivienda en el país, a largo plazo: Banca Hipotecaria, Fondo Nacional del Ahorro y Fondos y Cajas de vivienda. </t>
    </r>
  </si>
  <si>
    <t xml:space="preserve">PERIODO DE REFERENCIA </t>
  </si>
  <si>
    <t xml:space="preserve">La investigación se presenta de forma trimestral. </t>
  </si>
  <si>
    <t xml:space="preserve">PERIODO DE RECOLECCIÓN </t>
  </si>
  <si>
    <t xml:space="preserve">La recepción de la información se realiza en un período de 20 días, contados a partir del primer día hábil del mes siguiente al corte trimestral, que se realiza de la siguiente manera: primer trimestre corte a marzo; segundo trimestre corte a junio; tercer trimestre corte a septiembre y cuarto trimestre corte a diciembre. </t>
  </si>
  <si>
    <t xml:space="preserve">DESAGREGACIÓN DE RESULTADOS </t>
  </si>
  <si>
    <r>
      <rPr>
        <b/>
        <sz val="10"/>
        <color indexed="8"/>
        <rFont val="Times New Roman"/>
        <family val="1"/>
      </rPr>
      <t>Desagregación geográfica.</t>
    </r>
    <r>
      <rPr>
        <sz val="10"/>
        <color indexed="8"/>
        <rFont val="Times New Roman"/>
        <family val="1"/>
      </rPr>
      <t xml:space="preserve"> La información se presenta a nivel total nacional, por departamento y Bogotá, D.C.  </t>
    </r>
    <r>
      <rPr>
        <b/>
        <sz val="10"/>
        <color indexed="8"/>
        <rFont val="Times New Roman"/>
        <family val="1"/>
      </rPr>
      <t>Desagregación temática.</t>
    </r>
    <r>
      <rPr>
        <sz val="10"/>
        <color indexed="8"/>
        <rFont val="Times New Roman"/>
        <family val="1"/>
      </rPr>
      <t xml:space="preserve"> Esta se presenta a nivel de las dos variables de estudio: valor de los desembolsos de créditos y número de créditos. </t>
    </r>
  </si>
  <si>
    <t xml:space="preserve">MEDIOS DE DIFUSIÓN </t>
  </si>
  <si>
    <t xml:space="preserve">Boletín y comunicado de prensa, boletín estadístico, series y anexos estadísticos y respuesta a requerimientos de información. </t>
  </si>
  <si>
    <t>Nota. Elaborado a partir de la metodología, ficha metodológica y manuales de Financiación de Vivienda del DANE.</t>
  </si>
  <si>
    <t>Nota: A partir de la publicación del I trimestre de 2021, se incluye el leasing habitacional, con información histórica desde el I trimestre de 2015. Así mismo se amplia la cobertura de la operación estadística al total de establecimientos de créditos vigilados pr la Superintendencia Financiera de Colombia, que estan autorizados para realizar operaciones de créditos hipotecarios y leasing habitacional.</t>
  </si>
  <si>
    <t>SECRETARÍA DISTRITAL DEL HÁBITAT - SDHT</t>
  </si>
  <si>
    <t>SUBSECRETARÍA DE PLANEACIÓN Y POLÍTICA</t>
  </si>
  <si>
    <t>SUBDIRECCIÓN DE INFORMACIÓN SECTORIAL</t>
  </si>
  <si>
    <t xml:space="preserve">SISTEMA DE INFORMACIÓN DEL HÁBITAT </t>
  </si>
  <si>
    <t>Total Nacional y Bogotá D.C.</t>
  </si>
  <si>
    <t>Número de viviendas financiadas total, Variaciones y participación de Bogotá</t>
  </si>
  <si>
    <t>Número</t>
  </si>
  <si>
    <t>Años</t>
  </si>
  <si>
    <t>Trimestre</t>
  </si>
  <si>
    <t>Total Nacional</t>
  </si>
  <si>
    <t>Bogotá D.C.</t>
  </si>
  <si>
    <t>Participación de Bogota</t>
  </si>
  <si>
    <t>Número de viviendas financiadas</t>
  </si>
  <si>
    <t>Variaciones (%)</t>
  </si>
  <si>
    <t>Trimestral</t>
  </si>
  <si>
    <t>Anual</t>
  </si>
  <si>
    <t>I</t>
  </si>
  <si>
    <t>II</t>
  </si>
  <si>
    <t>III</t>
  </si>
  <si>
    <t>IV</t>
  </si>
  <si>
    <t>Fuente: DANE - Financiación de vivienda</t>
  </si>
  <si>
    <t xml:space="preserve">Nota: DANE a partir de la publicación del I trimestre de 2021, incluye el leasing habitacional, con información histórica desde el I trimestre de 2015. </t>
  </si>
  <si>
    <t xml:space="preserve">Nota aclaratoria DANE: la ultima publicación del DANE contiene un ajuste para el período comprendido desde el I a IV trimestre del año 2022, provenientes de dos situaciones. En primer lugar, el cambio principal se da por una corrección reportada por una de nuestras fuentes de información la cual corresponde en promedio a un 15% del total del número de desembolsos publicado durante el año 2022. 
En segundo lugar, se realiza ajuste en el procesamiento de la información que incluye la integración de uno de los tres componentes (subrogación) que conforman los créditos hipotecarios, la cual corresponde en promedio al 8% del total del número de desembolsos publicado durante el año 2022; es importante aclarar que el ajuste se produce por el cambio del instrumento de recolección utilizado para el reporte de las fuentes implementado a partir del mes de febrero de 2022, en el cual las fuentes reportan cada componente (créditos de vivienda, leasing habitacional y subrogaciones) de forma desagregada, mientras que en el anterior instrumento este venía de forma agregada; el nuevo formato de recolección hace parte del mejoramiento continuo de la operación estadística, con el objetivo de proporcionar mayor valor agregado a la información que actualmente se pone a disposición de los usuarios de Financiación de vivienda, sin embargo se deja claro que las nuevas variables que contiene el instrumento de recolección aún no han sido publicadas.
</t>
  </si>
  <si>
    <t>Número de viviendas financiadas nuevas, Variaciones y participación de Bogotá</t>
  </si>
  <si>
    <t>Número de viviendas nuevas</t>
  </si>
  <si>
    <t>Número de viviendas financiadas usadas, Variaciones y participación de Bogotá</t>
  </si>
  <si>
    <t>Número de viviendas usadas</t>
  </si>
  <si>
    <t xml:space="preserve">Número de viviendas nuevas VIS y No VIS, Variaciones y participaciones </t>
  </si>
  <si>
    <t>Vivienda de Interés Social - VIS</t>
  </si>
  <si>
    <t>Vivienda Direrente de Interés Social - No VIS</t>
  </si>
  <si>
    <t>Participación de la VIS</t>
  </si>
  <si>
    <t>Participación de la No VIS</t>
  </si>
  <si>
    <t>La información a partir del I  trimestre  2022 de Bogotá se encuentra en  el anexo FIV-SerieTIpoBAseMun</t>
  </si>
  <si>
    <t xml:space="preserve">Número de viviendas usadas VIS y No VIS, Variaciones y participaciones </t>
  </si>
  <si>
    <t xml:space="preserve">La información para VI trimestre de Bogotá se encuentra en revision </t>
  </si>
  <si>
    <t>Valor de los créditos desembolsados para la compra de vivienda, Variaciones y participación de Bogotá</t>
  </si>
  <si>
    <t>Millones de pesos corrientes</t>
  </si>
  <si>
    <t>Valor de los créditos vivienda nueva para la compra de vivienda, Variaciones y participación de Bogotá</t>
  </si>
  <si>
    <t>Valor de los créditos vivienda nueva</t>
  </si>
  <si>
    <t>Valor de los créditos vivienda usada para la compra de vivienda, Variaciones y participación de Bogotá</t>
  </si>
  <si>
    <t>Valor de los créditos vivienda usada</t>
  </si>
  <si>
    <t>Vivienda Diferente de Interés Social - No VIS</t>
  </si>
  <si>
    <t>No se dispone con la informaciòn para el IV trimestre 2021</t>
  </si>
  <si>
    <t xml:space="preserve">La información para III trimestre de Bogotá se encuentra en revision </t>
  </si>
  <si>
    <t>Actualización: noviembre 2024</t>
  </si>
  <si>
    <t>2015 (I trimestre) - 2024 (III trimestre)</t>
  </si>
  <si>
    <t>2015 (I trimestre)  - 2024 (III trimestre)</t>
  </si>
  <si>
    <t>2015 (I trimestre) -  2024 (III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</si>
</sst>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0.00_);_(* \(#,##0.00\);_(* &quot;-&quot;??_);_(@_)"/>
    <numFmt numFmtId="165" formatCode="_-* #,##0.00\ [$€]_-;\-* #,##0.00\ [$€]_-;_-* &quot;-&quot;??\ [$€]_-;_-@_-"/>
    <numFmt numFmtId="166" formatCode="_-* #,##0.00\ _p_t_a_-;\-* #,##0.00\ _p_t_a_-;_-* &quot;-&quot;??\ _p_t_a_-;_-@_-"/>
    <numFmt numFmtId="167" formatCode="_-* #,##0\ _€_-;\-* #,##0\ _€_-;_-* &quot;-&quot;??\ _€_-;_-@_-"/>
    <numFmt numFmtId="168" formatCode="0.0%"/>
  </numFmts>
  <fonts count="32" x14ac:knownFonts="1">
    <font>
      <sz val="11"/>
      <color theme="1"/>
      <name val="Calibri"/>
      <family val="2"/>
      <scheme val="minor"/>
    </font>
    <font>
      <sz val="11"/>
      <color indexed="8"/>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b/>
      <sz val="16"/>
      <color indexed="8"/>
      <name val="Times New Roman"/>
      <family val="1"/>
    </font>
    <font>
      <sz val="12"/>
      <color indexed="8"/>
      <name val="Times New Roman"/>
      <family val="1"/>
    </font>
    <font>
      <b/>
      <sz val="14"/>
      <color indexed="8"/>
      <name val="Times New Roman"/>
      <family val="1"/>
    </font>
    <font>
      <b/>
      <sz val="10"/>
      <color indexed="8"/>
      <name val="Times New Roman"/>
      <family val="1"/>
    </font>
    <font>
      <sz val="11"/>
      <color indexed="8"/>
      <name val="Calibri"/>
      <family val="2"/>
    </font>
    <font>
      <sz val="11"/>
      <color indexed="8"/>
      <name val="Times New Roman"/>
      <family val="1"/>
    </font>
    <font>
      <sz val="16"/>
      <color indexed="8"/>
      <name val="Times New Roman"/>
      <family val="1"/>
    </font>
    <font>
      <b/>
      <sz val="12"/>
      <color indexed="8"/>
      <name val="Times New Roman"/>
      <family val="1"/>
    </font>
    <font>
      <b/>
      <i/>
      <sz val="11"/>
      <color indexed="8"/>
      <name val="Times New Roman"/>
      <family val="1"/>
    </font>
    <font>
      <u/>
      <sz val="11"/>
      <color indexed="12"/>
      <name val="Times New Roman"/>
      <family val="1"/>
    </font>
    <font>
      <sz val="10"/>
      <color indexed="8"/>
      <name val="Times New Roman"/>
      <family val="1"/>
    </font>
    <font>
      <b/>
      <sz val="11"/>
      <color indexed="8"/>
      <name val="Times New Roman"/>
      <family val="1"/>
    </font>
    <font>
      <sz val="10"/>
      <name val="Tahoma"/>
      <family val="2"/>
    </font>
    <font>
      <sz val="11"/>
      <color indexed="8"/>
      <name val="Calibri"/>
      <family val="2"/>
    </font>
    <font>
      <vertAlign val="superscript"/>
      <sz val="10"/>
      <color indexed="8"/>
      <name val="Times New Roman"/>
      <family val="1"/>
    </font>
    <font>
      <sz val="11"/>
      <color theme="1"/>
      <name val="Calibri"/>
      <family val="2"/>
      <scheme val="minor"/>
    </font>
    <font>
      <u/>
      <sz val="11"/>
      <color theme="10"/>
      <name val="Calibri"/>
      <family val="2"/>
    </font>
    <font>
      <b/>
      <sz val="11"/>
      <color theme="1"/>
      <name val="Times New Roman"/>
      <family val="1"/>
    </font>
    <font>
      <sz val="10"/>
      <color theme="1"/>
      <name val="Times New Roman"/>
      <family val="1"/>
    </font>
    <font>
      <b/>
      <sz val="10"/>
      <color theme="1"/>
      <name val="Times New Roman"/>
      <family val="1"/>
    </font>
    <font>
      <sz val="11"/>
      <color theme="1"/>
      <name val="Times New Roman"/>
      <family val="1"/>
    </font>
    <font>
      <sz val="9"/>
      <color rgb="FF000000"/>
      <name val="Segoe U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298">
    <xf numFmtId="0" fontId="0" fillId="0" borderId="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0" borderId="0" applyNumberFormat="0" applyFill="0" applyBorder="0" applyAlignment="0" applyProtection="0">
      <alignment vertical="top"/>
      <protection locked="0"/>
    </xf>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5" fillId="0" borderId="0" applyFont="0" applyFill="0" applyBorder="0" applyAlignment="0" applyProtection="0"/>
  </cellStyleXfs>
  <cellXfs count="159">
    <xf numFmtId="0" fontId="0" fillId="0" borderId="0" xfId="0"/>
    <xf numFmtId="0" fontId="15" fillId="2" borderId="0" xfId="0" applyFont="1" applyFill="1"/>
    <xf numFmtId="0" fontId="10" fillId="2" borderId="0" xfId="0" applyFont="1" applyFill="1"/>
    <xf numFmtId="0" fontId="16" fillId="2" borderId="0" xfId="0" applyFont="1" applyFill="1"/>
    <xf numFmtId="0" fontId="11" fillId="2" borderId="0" xfId="0" applyFont="1" applyFill="1"/>
    <xf numFmtId="0" fontId="12" fillId="2" borderId="0" xfId="0" applyFont="1" applyFill="1"/>
    <xf numFmtId="0" fontId="17" fillId="2" borderId="0" xfId="0" applyFont="1" applyFill="1"/>
    <xf numFmtId="0" fontId="18" fillId="2" borderId="0" xfId="0" applyFont="1" applyFill="1"/>
    <xf numFmtId="0" fontId="20" fillId="2" borderId="0" xfId="0" applyFont="1" applyFill="1"/>
    <xf numFmtId="0" fontId="20" fillId="2" borderId="1" xfId="0" applyFont="1" applyFill="1" applyBorder="1"/>
    <xf numFmtId="0" fontId="20" fillId="2" borderId="2" xfId="0" applyFont="1" applyFill="1" applyBorder="1"/>
    <xf numFmtId="0" fontId="20" fillId="2" borderId="3" xfId="0" applyFont="1" applyFill="1" applyBorder="1"/>
    <xf numFmtId="0" fontId="20" fillId="0" borderId="0" xfId="0" applyFont="1"/>
    <xf numFmtId="0" fontId="20" fillId="2" borderId="4" xfId="0" applyFont="1" applyFill="1" applyBorder="1"/>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15" fillId="2" borderId="4" xfId="0" applyFont="1" applyFill="1" applyBorder="1"/>
    <xf numFmtId="0" fontId="15" fillId="0" borderId="0" xfId="0" applyFont="1"/>
    <xf numFmtId="0" fontId="21" fillId="2" borderId="6" xfId="0" applyFont="1" applyFill="1" applyBorder="1" applyAlignment="1">
      <alignment horizontal="center"/>
    </xf>
    <xf numFmtId="0" fontId="21" fillId="2" borderId="7" xfId="0" applyFont="1" applyFill="1" applyBorder="1" applyAlignment="1">
      <alignment horizontal="center"/>
    </xf>
    <xf numFmtId="0" fontId="21" fillId="2" borderId="7" xfId="0" applyFont="1" applyFill="1" applyBorder="1"/>
    <xf numFmtId="0" fontId="18" fillId="3" borderId="0" xfId="0" applyFont="1" applyFill="1"/>
    <xf numFmtId="0" fontId="21" fillId="3" borderId="0" xfId="0" applyFont="1" applyFill="1"/>
    <xf numFmtId="0" fontId="15" fillId="3" borderId="0" xfId="0" applyFont="1" applyFill="1"/>
    <xf numFmtId="0" fontId="19" fillId="3" borderId="0" xfId="68" applyFont="1" applyFill="1" applyBorder="1" applyAlignment="1" applyProtection="1"/>
    <xf numFmtId="0" fontId="26" fillId="3" borderId="0" xfId="68" applyFill="1" applyBorder="1" applyAlignment="1" applyProtection="1"/>
    <xf numFmtId="0" fontId="13" fillId="2" borderId="5" xfId="0" applyFont="1" applyFill="1" applyBorder="1" applyAlignment="1">
      <alignment horizontal="center"/>
    </xf>
    <xf numFmtId="0" fontId="13" fillId="2" borderId="4" xfId="0" applyFont="1" applyFill="1" applyBorder="1" applyAlignment="1">
      <alignment horizontal="center"/>
    </xf>
    <xf numFmtId="0" fontId="20" fillId="2" borderId="6" xfId="0" applyFont="1" applyFill="1" applyBorder="1"/>
    <xf numFmtId="0" fontId="20" fillId="2" borderId="8" xfId="0" applyFont="1" applyFill="1" applyBorder="1"/>
    <xf numFmtId="0" fontId="20" fillId="2" borderId="0" xfId="0" applyFont="1" applyFill="1" applyAlignment="1">
      <alignment vertical="center" wrapText="1"/>
    </xf>
    <xf numFmtId="0" fontId="27" fillId="2" borderId="14" xfId="0" applyFont="1" applyFill="1" applyBorder="1" applyAlignment="1">
      <alignment horizontal="center" vertical="center" wrapText="1"/>
    </xf>
    <xf numFmtId="0" fontId="28" fillId="2" borderId="14" xfId="0" applyFont="1" applyFill="1" applyBorder="1" applyAlignment="1">
      <alignment horizontal="left" vertical="center" wrapText="1"/>
    </xf>
    <xf numFmtId="0" fontId="28" fillId="0" borderId="14" xfId="0" applyFont="1" applyBorder="1" applyAlignment="1">
      <alignment horizontal="left" wrapText="1"/>
    </xf>
    <xf numFmtId="0" fontId="28" fillId="2" borderId="14" xfId="0" applyFont="1" applyFill="1" applyBorder="1" applyAlignment="1">
      <alignment horizontal="left" vertical="top" wrapText="1"/>
    </xf>
    <xf numFmtId="0" fontId="28" fillId="0" borderId="14" xfId="0" applyFont="1" applyBorder="1" applyAlignment="1">
      <alignment horizontal="justify"/>
    </xf>
    <xf numFmtId="0" fontId="20" fillId="2" borderId="9" xfId="0" applyFont="1" applyFill="1" applyBorder="1" applyAlignment="1">
      <alignment wrapText="1"/>
    </xf>
    <xf numFmtId="0" fontId="20" fillId="2" borderId="10" xfId="0" applyFont="1" applyFill="1" applyBorder="1" applyAlignment="1">
      <alignment wrapText="1"/>
    </xf>
    <xf numFmtId="0" fontId="20" fillId="2" borderId="11" xfId="0" applyFont="1" applyFill="1" applyBorder="1" applyAlignment="1">
      <alignment wrapText="1"/>
    </xf>
    <xf numFmtId="0" fontId="28" fillId="2" borderId="10" xfId="0" applyFont="1" applyFill="1" applyBorder="1" applyAlignment="1">
      <alignment horizontal="left" vertical="top" wrapText="1"/>
    </xf>
    <xf numFmtId="0" fontId="28" fillId="2" borderId="10" xfId="0" applyFont="1" applyFill="1" applyBorder="1" applyAlignment="1">
      <alignment vertical="top" wrapText="1"/>
    </xf>
    <xf numFmtId="0" fontId="29" fillId="2" borderId="9" xfId="0" applyFont="1" applyFill="1" applyBorder="1" applyAlignment="1">
      <alignment horizontal="left" vertical="top" wrapText="1"/>
    </xf>
    <xf numFmtId="0" fontId="28" fillId="2" borderId="14" xfId="0" applyFont="1" applyFill="1" applyBorder="1" applyAlignment="1">
      <alignment horizontal="center" vertical="center" wrapText="1"/>
    </xf>
    <xf numFmtId="0" fontId="28" fillId="3" borderId="9" xfId="0" applyFont="1" applyFill="1" applyBorder="1" applyAlignment="1">
      <alignment horizontal="justify"/>
    </xf>
    <xf numFmtId="0" fontId="28" fillId="3" borderId="10" xfId="0" applyFont="1" applyFill="1" applyBorder="1" applyAlignment="1">
      <alignment horizontal="justify"/>
    </xf>
    <xf numFmtId="0" fontId="28" fillId="3" borderId="11" xfId="0" applyFont="1" applyFill="1" applyBorder="1" applyAlignment="1">
      <alignment horizontal="justify"/>
    </xf>
    <xf numFmtId="0" fontId="0" fillId="3" borderId="0" xfId="0" applyFill="1"/>
    <xf numFmtId="0" fontId="26" fillId="3" borderId="0" xfId="68" applyFill="1" applyAlignment="1" applyProtection="1"/>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167" fontId="15" fillId="0" borderId="14" xfId="69" applyNumberFormat="1" applyFont="1" applyBorder="1" applyAlignment="1">
      <alignment horizontal="center" vertical="center"/>
    </xf>
    <xf numFmtId="2" fontId="15" fillId="0" borderId="14" xfId="0" applyNumberFormat="1" applyFont="1" applyBorder="1" applyAlignment="1">
      <alignment horizontal="center" vertical="center"/>
    </xf>
    <xf numFmtId="0" fontId="13" fillId="4" borderId="1" xfId="0" applyFont="1" applyFill="1" applyBorder="1" applyAlignment="1">
      <alignment horizontal="center" vertical="center" wrapText="1"/>
    </xf>
    <xf numFmtId="0" fontId="21" fillId="5" borderId="14" xfId="0" applyFont="1" applyFill="1" applyBorder="1" applyAlignment="1">
      <alignment horizontal="center" vertical="center"/>
    </xf>
    <xf numFmtId="167" fontId="15" fillId="0" borderId="0" xfId="0" applyNumberFormat="1" applyFont="1"/>
    <xf numFmtId="168" fontId="15" fillId="0" borderId="0" xfId="2297" applyNumberFormat="1" applyFont="1"/>
    <xf numFmtId="2" fontId="15" fillId="0" borderId="0" xfId="0" applyNumberFormat="1" applyFont="1" applyAlignment="1">
      <alignment horizontal="left" vertical="center"/>
    </xf>
    <xf numFmtId="167" fontId="15" fillId="0" borderId="13" xfId="69" applyNumberFormat="1" applyFont="1" applyBorder="1" applyAlignment="1">
      <alignment horizontal="center" vertical="center"/>
    </xf>
    <xf numFmtId="9" fontId="15" fillId="0" borderId="0" xfId="2297" applyFont="1"/>
    <xf numFmtId="10" fontId="15" fillId="0" borderId="0" xfId="2297" applyNumberFormat="1" applyFont="1"/>
    <xf numFmtId="1" fontId="15" fillId="0" borderId="0" xfId="0" applyNumberFormat="1" applyFont="1" applyAlignment="1">
      <alignment horizontal="left" vertical="center"/>
    </xf>
    <xf numFmtId="2" fontId="0" fillId="0" borderId="0" xfId="0" applyNumberFormat="1"/>
    <xf numFmtId="2" fontId="15" fillId="0" borderId="12" xfId="0" applyNumberFormat="1" applyFont="1" applyBorder="1" applyAlignment="1">
      <alignment horizontal="center" vertical="center"/>
    </xf>
    <xf numFmtId="167" fontId="15" fillId="0" borderId="0" xfId="69" applyNumberFormat="1" applyFont="1" applyBorder="1" applyAlignment="1">
      <alignment horizontal="center" vertical="center"/>
    </xf>
    <xf numFmtId="167" fontId="15" fillId="0" borderId="5" xfId="69" applyNumberFormat="1" applyFont="1" applyBorder="1" applyAlignment="1">
      <alignment horizontal="center" vertical="center"/>
    </xf>
    <xf numFmtId="167" fontId="30" fillId="0" borderId="14" xfId="69" applyNumberFormat="1" applyFont="1" applyBorder="1" applyAlignment="1">
      <alignment horizontal="center" vertical="center"/>
    </xf>
    <xf numFmtId="2" fontId="30" fillId="0" borderId="14" xfId="0" applyNumberFormat="1" applyFont="1" applyBorder="1" applyAlignment="1">
      <alignment horizontal="center" vertical="center"/>
    </xf>
    <xf numFmtId="43" fontId="15" fillId="0" borderId="0" xfId="0" applyNumberFormat="1" applyFont="1"/>
    <xf numFmtId="167" fontId="15" fillId="0" borderId="14" xfId="69" applyNumberFormat="1" applyFont="1" applyFill="1" applyBorder="1" applyAlignment="1">
      <alignment horizontal="center" vertical="center"/>
    </xf>
    <xf numFmtId="167" fontId="30" fillId="0" borderId="0" xfId="69" applyNumberFormat="1" applyFont="1" applyBorder="1" applyAlignment="1">
      <alignment horizontal="center" vertical="center"/>
    </xf>
    <xf numFmtId="2" fontId="30" fillId="0" borderId="0" xfId="0" applyNumberFormat="1" applyFont="1" applyAlignment="1">
      <alignment horizontal="center" vertical="center"/>
    </xf>
    <xf numFmtId="0" fontId="21" fillId="0" borderId="0" xfId="0" applyFont="1" applyAlignment="1">
      <alignment horizontal="center" vertical="center"/>
    </xf>
    <xf numFmtId="2" fontId="15" fillId="0" borderId="0" xfId="0" applyNumberFormat="1" applyFont="1"/>
    <xf numFmtId="167" fontId="30" fillId="0" borderId="0" xfId="69" applyNumberFormat="1" applyFont="1" applyFill="1" applyBorder="1" applyAlignment="1">
      <alignment horizontal="center" vertical="center"/>
    </xf>
    <xf numFmtId="2" fontId="15" fillId="0" borderId="0" xfId="0" applyNumberFormat="1" applyFont="1" applyAlignment="1">
      <alignment horizontal="center" vertical="center"/>
    </xf>
    <xf numFmtId="9" fontId="15" fillId="0" borderId="0" xfId="2297" applyFont="1" applyBorder="1"/>
    <xf numFmtId="10" fontId="15" fillId="0" borderId="0" xfId="2297" applyNumberFormat="1" applyFont="1" applyBorder="1"/>
    <xf numFmtId="0" fontId="21" fillId="5" borderId="9" xfId="0" applyFont="1" applyFill="1" applyBorder="1" applyAlignment="1">
      <alignment horizontal="center" vertical="center"/>
    </xf>
    <xf numFmtId="167" fontId="30" fillId="0" borderId="9" xfId="69" applyNumberFormat="1" applyFont="1" applyBorder="1" applyAlignment="1">
      <alignment horizontal="center" vertical="center"/>
    </xf>
    <xf numFmtId="2" fontId="30" fillId="0" borderId="9" xfId="0" applyNumberFormat="1" applyFont="1" applyBorder="1" applyAlignment="1">
      <alignment horizontal="center" vertical="center"/>
    </xf>
    <xf numFmtId="0" fontId="20" fillId="2" borderId="2" xfId="0" applyFont="1" applyFill="1" applyBorder="1" applyAlignment="1">
      <alignment horizontal="center"/>
    </xf>
    <xf numFmtId="0" fontId="15" fillId="0" borderId="0" xfId="0" applyFont="1" applyAlignment="1">
      <alignment horizontal="center"/>
    </xf>
    <xf numFmtId="167" fontId="15" fillId="0" borderId="0" xfId="2297" applyNumberFormat="1" applyFont="1"/>
    <xf numFmtId="10" fontId="15" fillId="0" borderId="0" xfId="0" applyNumberFormat="1" applyFont="1"/>
    <xf numFmtId="9" fontId="15" fillId="0" borderId="0" xfId="0" applyNumberFormat="1" applyFont="1"/>
    <xf numFmtId="10" fontId="15" fillId="0" borderId="0" xfId="2297" applyNumberFormat="1" applyFont="1" applyFill="1" applyBorder="1"/>
    <xf numFmtId="0" fontId="21" fillId="2" borderId="0" xfId="0" applyFont="1" applyFill="1"/>
    <xf numFmtId="0" fontId="26" fillId="2" borderId="0" xfId="68" applyFill="1" applyBorder="1" applyAlignment="1" applyProtection="1"/>
    <xf numFmtId="0" fontId="19" fillId="2" borderId="0" xfId="68" applyFont="1" applyFill="1" applyBorder="1" applyAlignment="1" applyProtection="1"/>
    <xf numFmtId="3" fontId="21" fillId="2" borderId="0" xfId="0" applyNumberFormat="1" applyFont="1" applyFill="1"/>
    <xf numFmtId="167" fontId="30" fillId="0" borderId="0" xfId="2297" applyNumberFormat="1" applyFont="1" applyFill="1" applyBorder="1" applyAlignment="1">
      <alignment horizontal="center" vertical="center"/>
    </xf>
    <xf numFmtId="167" fontId="15" fillId="0" borderId="14" xfId="0" applyNumberFormat="1" applyFont="1" applyBorder="1"/>
    <xf numFmtId="2" fontId="27" fillId="0" borderId="0" xfId="0" applyNumberFormat="1" applyFont="1" applyAlignment="1">
      <alignment horizontal="center" vertical="center"/>
    </xf>
    <xf numFmtId="1" fontId="30" fillId="0" borderId="0" xfId="0" applyNumberFormat="1" applyFont="1" applyAlignment="1">
      <alignment horizontal="center" vertical="center"/>
    </xf>
    <xf numFmtId="167" fontId="30" fillId="0" borderId="15" xfId="69" applyNumberFormat="1" applyFont="1" applyBorder="1" applyAlignment="1">
      <alignment horizontal="center" vertical="center"/>
    </xf>
    <xf numFmtId="167" fontId="30" fillId="0" borderId="8" xfId="69" applyNumberFormat="1" applyFont="1" applyBorder="1" applyAlignment="1">
      <alignment horizontal="center" vertical="center"/>
    </xf>
    <xf numFmtId="167" fontId="30" fillId="0" borderId="13" xfId="69" applyNumberFormat="1" applyFont="1" applyBorder="1" applyAlignment="1">
      <alignment horizontal="center" vertical="center"/>
    </xf>
    <xf numFmtId="3" fontId="31" fillId="0" borderId="0" xfId="0" applyNumberFormat="1" applyFont="1" applyAlignment="1">
      <alignment horizontal="right" wrapText="1"/>
    </xf>
    <xf numFmtId="0" fontId="15" fillId="0" borderId="0" xfId="0" applyFont="1" applyAlignment="1">
      <alignment wrapText="1"/>
    </xf>
    <xf numFmtId="0" fontId="15" fillId="0" borderId="0" xfId="0" applyFont="1" applyAlignment="1">
      <alignment horizontal="center" wrapText="1"/>
    </xf>
    <xf numFmtId="0" fontId="18" fillId="0" borderId="0" xfId="0" applyFont="1"/>
    <xf numFmtId="10" fontId="15" fillId="0" borderId="0" xfId="2297" applyNumberFormat="1" applyFont="1" applyAlignment="1">
      <alignment wrapText="1"/>
    </xf>
    <xf numFmtId="167" fontId="30" fillId="0" borderId="14" xfId="69" applyNumberFormat="1" applyFont="1" applyFill="1" applyBorder="1" applyAlignment="1">
      <alignment horizontal="center" vertical="center"/>
    </xf>
    <xf numFmtId="167" fontId="30" fillId="0" borderId="7" xfId="69" applyNumberFormat="1" applyFont="1" applyFill="1" applyBorder="1" applyAlignment="1">
      <alignment horizontal="center" vertical="center"/>
    </xf>
    <xf numFmtId="167" fontId="30" fillId="0" borderId="12" xfId="69" applyNumberFormat="1" applyFont="1" applyFill="1" applyBorder="1" applyAlignment="1">
      <alignment horizontal="center" vertical="center"/>
    </xf>
    <xf numFmtId="0" fontId="15" fillId="2" borderId="0" xfId="0" applyFont="1" applyFill="1" applyAlignment="1">
      <alignment horizontal="center"/>
    </xf>
    <xf numFmtId="0" fontId="13" fillId="2" borderId="1" xfId="0" applyFont="1" applyFill="1" applyBorder="1" applyAlignment="1">
      <alignment horizontal="center"/>
    </xf>
    <xf numFmtId="0" fontId="13" fillId="2" borderId="3" xfId="0" applyFont="1" applyFill="1" applyBorder="1" applyAlignment="1">
      <alignment horizontal="center"/>
    </xf>
    <xf numFmtId="0" fontId="13" fillId="2" borderId="5" xfId="0" applyFont="1" applyFill="1" applyBorder="1" applyAlignment="1">
      <alignment horizontal="center"/>
    </xf>
    <xf numFmtId="0" fontId="13" fillId="2" borderId="4" xfId="0" applyFont="1" applyFill="1" applyBorder="1" applyAlignment="1">
      <alignment horizontal="center"/>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4" fillId="2" borderId="0" xfId="0" applyFont="1" applyFill="1" applyAlignment="1">
      <alignment wrapText="1"/>
    </xf>
    <xf numFmtId="0" fontId="28" fillId="2" borderId="0" xfId="0" applyFont="1" applyFill="1" applyAlignment="1">
      <alignment horizontal="left" vertical="top" wrapText="1"/>
    </xf>
    <xf numFmtId="0" fontId="20" fillId="2" borderId="0" xfId="0" applyFont="1" applyFill="1" applyAlignment="1">
      <alignment wrapText="1"/>
    </xf>
    <xf numFmtId="0" fontId="20" fillId="2" borderId="0" xfId="0" applyFont="1" applyFill="1" applyAlignment="1">
      <alignment horizontal="left" vertical="center" wrapText="1"/>
    </xf>
    <xf numFmtId="0" fontId="28" fillId="2" borderId="10" xfId="0" applyFont="1" applyFill="1" applyBorder="1" applyAlignment="1">
      <alignment horizontal="left" vertical="top"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9" xfId="0" applyFont="1" applyFill="1" applyBorder="1" applyAlignment="1">
      <alignment horizontal="left" vertical="top" wrapText="1"/>
    </xf>
    <xf numFmtId="0" fontId="15" fillId="0" borderId="0" xfId="0" applyFont="1" applyAlignment="1">
      <alignment horizontal="left" wrapText="1"/>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4" xfId="0" applyFont="1" applyFill="1" applyBorder="1" applyAlignment="1">
      <alignment horizontal="center" vertical="center"/>
    </xf>
    <xf numFmtId="0" fontId="13" fillId="4" borderId="1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21" fillId="2" borderId="5" xfId="0" applyFont="1" applyFill="1" applyBorder="1" applyAlignment="1">
      <alignment horizontal="center"/>
    </xf>
    <xf numFmtId="0" fontId="21" fillId="3" borderId="0" xfId="0" applyFont="1" applyFill="1" applyAlignment="1">
      <alignment horizont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8" xfId="0" applyFont="1" applyFill="1" applyBorder="1" applyAlignment="1">
      <alignment horizontal="center" vertical="center"/>
    </xf>
    <xf numFmtId="0" fontId="13" fillId="4" borderId="1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21" fillId="2" borderId="7" xfId="0" applyFont="1" applyFill="1" applyBorder="1" applyAlignment="1">
      <alignment horizontal="right"/>
    </xf>
    <xf numFmtId="0" fontId="21" fillId="2" borderId="8" xfId="0" applyFont="1" applyFill="1" applyBorder="1" applyAlignment="1">
      <alignment horizontal="right"/>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21" fillId="2" borderId="4" xfId="0" applyFont="1" applyFill="1" applyBorder="1" applyAlignment="1">
      <alignment horizontal="center" vertical="center"/>
    </xf>
    <xf numFmtId="0" fontId="13" fillId="4" borderId="1"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2" borderId="4" xfId="0" applyFont="1" applyFill="1" applyBorder="1" applyAlignment="1">
      <alignment horizontal="center"/>
    </xf>
    <xf numFmtId="0" fontId="21" fillId="2" borderId="0" xfId="0" applyFont="1" applyFill="1" applyAlignment="1">
      <alignment horizontal="center"/>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21" fillId="5" borderId="14" xfId="0" applyFont="1" applyFill="1" applyBorder="1" applyAlignment="1">
      <alignment horizontal="center" vertical="center" wrapText="1"/>
    </xf>
    <xf numFmtId="167" fontId="15" fillId="0" borderId="0" xfId="0" applyNumberFormat="1" applyFont="1" applyAlignment="1">
      <alignment horizontal="center"/>
    </xf>
    <xf numFmtId="0" fontId="21" fillId="5" borderId="2"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7" xfId="0" applyFont="1" applyFill="1" applyBorder="1" applyAlignment="1">
      <alignment horizontal="center" vertical="center"/>
    </xf>
  </cellXfs>
  <cellStyles count="2298">
    <cellStyle name="Euro" xfId="1" xr:uid="{00000000-0005-0000-0000-000000000000}"/>
    <cellStyle name="Euro 10" xfId="2" xr:uid="{00000000-0005-0000-0000-000001000000}"/>
    <cellStyle name="Euro 11" xfId="3" xr:uid="{00000000-0005-0000-0000-000002000000}"/>
    <cellStyle name="Euro 12" xfId="4" xr:uid="{00000000-0005-0000-0000-000003000000}"/>
    <cellStyle name="Euro 13" xfId="5" xr:uid="{00000000-0005-0000-0000-000004000000}"/>
    <cellStyle name="Euro 14" xfId="6" xr:uid="{00000000-0005-0000-0000-000005000000}"/>
    <cellStyle name="Euro 15" xfId="7" xr:uid="{00000000-0005-0000-0000-000006000000}"/>
    <cellStyle name="Euro 16" xfId="8" xr:uid="{00000000-0005-0000-0000-000007000000}"/>
    <cellStyle name="Euro 17" xfId="9" xr:uid="{00000000-0005-0000-0000-000008000000}"/>
    <cellStyle name="Euro 18" xfId="10" xr:uid="{00000000-0005-0000-0000-000009000000}"/>
    <cellStyle name="Euro 19" xfId="11" xr:uid="{00000000-0005-0000-0000-00000A000000}"/>
    <cellStyle name="Euro 2" xfId="12" xr:uid="{00000000-0005-0000-0000-00000B000000}"/>
    <cellStyle name="Euro 20" xfId="13" xr:uid="{00000000-0005-0000-0000-00000C000000}"/>
    <cellStyle name="Euro 21" xfId="14" xr:uid="{00000000-0005-0000-0000-00000D000000}"/>
    <cellStyle name="Euro 22" xfId="15" xr:uid="{00000000-0005-0000-0000-00000E000000}"/>
    <cellStyle name="Euro 23" xfId="16" xr:uid="{00000000-0005-0000-0000-00000F000000}"/>
    <cellStyle name="Euro 24" xfId="17" xr:uid="{00000000-0005-0000-0000-000010000000}"/>
    <cellStyle name="Euro 25" xfId="18" xr:uid="{00000000-0005-0000-0000-000011000000}"/>
    <cellStyle name="Euro 26" xfId="19" xr:uid="{00000000-0005-0000-0000-000012000000}"/>
    <cellStyle name="Euro 27" xfId="20" xr:uid="{00000000-0005-0000-0000-000013000000}"/>
    <cellStyle name="Euro 28" xfId="21" xr:uid="{00000000-0005-0000-0000-000014000000}"/>
    <cellStyle name="Euro 29" xfId="22" xr:uid="{00000000-0005-0000-0000-000015000000}"/>
    <cellStyle name="Euro 3" xfId="23" xr:uid="{00000000-0005-0000-0000-000016000000}"/>
    <cellStyle name="Euro 30" xfId="24" xr:uid="{00000000-0005-0000-0000-000017000000}"/>
    <cellStyle name="Euro 31" xfId="25" xr:uid="{00000000-0005-0000-0000-000018000000}"/>
    <cellStyle name="Euro 32" xfId="26" xr:uid="{00000000-0005-0000-0000-000019000000}"/>
    <cellStyle name="Euro 33" xfId="27" xr:uid="{00000000-0005-0000-0000-00001A000000}"/>
    <cellStyle name="Euro 34" xfId="28" xr:uid="{00000000-0005-0000-0000-00001B000000}"/>
    <cellStyle name="Euro 35" xfId="29" xr:uid="{00000000-0005-0000-0000-00001C000000}"/>
    <cellStyle name="Euro 36" xfId="30" xr:uid="{00000000-0005-0000-0000-00001D000000}"/>
    <cellStyle name="Euro 37" xfId="31" xr:uid="{00000000-0005-0000-0000-00001E000000}"/>
    <cellStyle name="Euro 38" xfId="32" xr:uid="{00000000-0005-0000-0000-00001F000000}"/>
    <cellStyle name="Euro 39" xfId="33" xr:uid="{00000000-0005-0000-0000-000020000000}"/>
    <cellStyle name="Euro 4" xfId="34" xr:uid="{00000000-0005-0000-0000-000021000000}"/>
    <cellStyle name="Euro 40" xfId="35" xr:uid="{00000000-0005-0000-0000-000022000000}"/>
    <cellStyle name="Euro 41" xfId="36" xr:uid="{00000000-0005-0000-0000-000023000000}"/>
    <cellStyle name="Euro 42" xfId="37" xr:uid="{00000000-0005-0000-0000-000024000000}"/>
    <cellStyle name="Euro 43" xfId="38" xr:uid="{00000000-0005-0000-0000-000025000000}"/>
    <cellStyle name="Euro 44" xfId="39" xr:uid="{00000000-0005-0000-0000-000026000000}"/>
    <cellStyle name="Euro 45" xfId="40" xr:uid="{00000000-0005-0000-0000-000027000000}"/>
    <cellStyle name="Euro 46" xfId="41" xr:uid="{00000000-0005-0000-0000-000028000000}"/>
    <cellStyle name="Euro 47" xfId="42" xr:uid="{00000000-0005-0000-0000-000029000000}"/>
    <cellStyle name="Euro 48" xfId="43" xr:uid="{00000000-0005-0000-0000-00002A000000}"/>
    <cellStyle name="Euro 49" xfId="44" xr:uid="{00000000-0005-0000-0000-00002B000000}"/>
    <cellStyle name="Euro 5" xfId="45" xr:uid="{00000000-0005-0000-0000-00002C000000}"/>
    <cellStyle name="Euro 50" xfId="46" xr:uid="{00000000-0005-0000-0000-00002D000000}"/>
    <cellStyle name="Euro 51" xfId="47" xr:uid="{00000000-0005-0000-0000-00002E000000}"/>
    <cellStyle name="Euro 52" xfId="48" xr:uid="{00000000-0005-0000-0000-00002F000000}"/>
    <cellStyle name="Euro 53" xfId="49" xr:uid="{00000000-0005-0000-0000-000030000000}"/>
    <cellStyle name="Euro 54" xfId="50" xr:uid="{00000000-0005-0000-0000-000031000000}"/>
    <cellStyle name="Euro 55" xfId="51" xr:uid="{00000000-0005-0000-0000-000032000000}"/>
    <cellStyle name="Euro 56" xfId="52" xr:uid="{00000000-0005-0000-0000-000033000000}"/>
    <cellStyle name="Euro 57" xfId="53" xr:uid="{00000000-0005-0000-0000-000034000000}"/>
    <cellStyle name="Euro 58" xfId="54" xr:uid="{00000000-0005-0000-0000-000035000000}"/>
    <cellStyle name="Euro 59" xfId="55" xr:uid="{00000000-0005-0000-0000-000036000000}"/>
    <cellStyle name="Euro 6" xfId="56" xr:uid="{00000000-0005-0000-0000-000037000000}"/>
    <cellStyle name="Euro 60" xfId="57" xr:uid="{00000000-0005-0000-0000-000038000000}"/>
    <cellStyle name="Euro 61" xfId="58" xr:uid="{00000000-0005-0000-0000-000039000000}"/>
    <cellStyle name="Euro 62" xfId="59" xr:uid="{00000000-0005-0000-0000-00003A000000}"/>
    <cellStyle name="Euro 63" xfId="60" xr:uid="{00000000-0005-0000-0000-00003B000000}"/>
    <cellStyle name="Euro 64" xfId="61" xr:uid="{00000000-0005-0000-0000-00003C000000}"/>
    <cellStyle name="Euro 65" xfId="62" xr:uid="{00000000-0005-0000-0000-00003D000000}"/>
    <cellStyle name="Euro 66" xfId="63" xr:uid="{00000000-0005-0000-0000-00003E000000}"/>
    <cellStyle name="Euro 67" xfId="64" xr:uid="{00000000-0005-0000-0000-00003F000000}"/>
    <cellStyle name="Euro 7" xfId="65" xr:uid="{00000000-0005-0000-0000-000040000000}"/>
    <cellStyle name="Euro 8" xfId="66" xr:uid="{00000000-0005-0000-0000-000041000000}"/>
    <cellStyle name="Euro 9" xfId="67" xr:uid="{00000000-0005-0000-0000-000042000000}"/>
    <cellStyle name="Hipervínculo" xfId="68" builtinId="8"/>
    <cellStyle name="Millares" xfId="69" builtinId="3"/>
    <cellStyle name="Millares 3" xfId="70" xr:uid="{00000000-0005-0000-0000-000045000000}"/>
    <cellStyle name="Millares 4" xfId="71" xr:uid="{00000000-0005-0000-0000-000046000000}"/>
    <cellStyle name="Millares 6" xfId="72" xr:uid="{00000000-0005-0000-0000-000047000000}"/>
    <cellStyle name="Millares 6 10" xfId="73" xr:uid="{00000000-0005-0000-0000-000048000000}"/>
    <cellStyle name="Millares 6 11" xfId="74" xr:uid="{00000000-0005-0000-0000-000049000000}"/>
    <cellStyle name="Millares 6 12" xfId="75" xr:uid="{00000000-0005-0000-0000-00004A000000}"/>
    <cellStyle name="Millares 6 13" xfId="76" xr:uid="{00000000-0005-0000-0000-00004B000000}"/>
    <cellStyle name="Millares 6 14" xfId="77" xr:uid="{00000000-0005-0000-0000-00004C000000}"/>
    <cellStyle name="Millares 6 15" xfId="78" xr:uid="{00000000-0005-0000-0000-00004D000000}"/>
    <cellStyle name="Millares 6 16" xfId="79" xr:uid="{00000000-0005-0000-0000-00004E000000}"/>
    <cellStyle name="Millares 6 17" xfId="80" xr:uid="{00000000-0005-0000-0000-00004F000000}"/>
    <cellStyle name="Millares 6 18" xfId="81" xr:uid="{00000000-0005-0000-0000-000050000000}"/>
    <cellStyle name="Millares 6 19" xfId="82" xr:uid="{00000000-0005-0000-0000-000051000000}"/>
    <cellStyle name="Millares 6 2" xfId="83" xr:uid="{00000000-0005-0000-0000-000052000000}"/>
    <cellStyle name="Millares 6 20" xfId="84" xr:uid="{00000000-0005-0000-0000-000053000000}"/>
    <cellStyle name="Millares 6 21" xfId="85" xr:uid="{00000000-0005-0000-0000-000054000000}"/>
    <cellStyle name="Millares 6 22" xfId="86" xr:uid="{00000000-0005-0000-0000-000055000000}"/>
    <cellStyle name="Millares 6 23" xfId="87" xr:uid="{00000000-0005-0000-0000-000056000000}"/>
    <cellStyle name="Millares 6 24" xfId="88" xr:uid="{00000000-0005-0000-0000-000057000000}"/>
    <cellStyle name="Millares 6 25" xfId="89" xr:uid="{00000000-0005-0000-0000-000058000000}"/>
    <cellStyle name="Millares 6 26" xfId="90" xr:uid="{00000000-0005-0000-0000-000059000000}"/>
    <cellStyle name="Millares 6 27" xfId="91" xr:uid="{00000000-0005-0000-0000-00005A000000}"/>
    <cellStyle name="Millares 6 28" xfId="92" xr:uid="{00000000-0005-0000-0000-00005B000000}"/>
    <cellStyle name="Millares 6 3" xfId="93" xr:uid="{00000000-0005-0000-0000-00005C000000}"/>
    <cellStyle name="Millares 6 4" xfId="94" xr:uid="{00000000-0005-0000-0000-00005D000000}"/>
    <cellStyle name="Millares 6 5" xfId="95" xr:uid="{00000000-0005-0000-0000-00005E000000}"/>
    <cellStyle name="Millares 6 6" xfId="96" xr:uid="{00000000-0005-0000-0000-00005F000000}"/>
    <cellStyle name="Millares 6 7" xfId="97" xr:uid="{00000000-0005-0000-0000-000060000000}"/>
    <cellStyle name="Millares 6 8" xfId="98" xr:uid="{00000000-0005-0000-0000-000061000000}"/>
    <cellStyle name="Millares 6 9" xfId="99" xr:uid="{00000000-0005-0000-0000-000062000000}"/>
    <cellStyle name="Millares 7 10" xfId="100" xr:uid="{00000000-0005-0000-0000-000063000000}"/>
    <cellStyle name="Millares 7 11" xfId="101" xr:uid="{00000000-0005-0000-0000-000064000000}"/>
    <cellStyle name="Millares 7 12" xfId="102" xr:uid="{00000000-0005-0000-0000-000065000000}"/>
    <cellStyle name="Millares 7 13" xfId="103" xr:uid="{00000000-0005-0000-0000-000066000000}"/>
    <cellStyle name="Millares 7 14" xfId="104" xr:uid="{00000000-0005-0000-0000-000067000000}"/>
    <cellStyle name="Millares 7 15" xfId="105" xr:uid="{00000000-0005-0000-0000-000068000000}"/>
    <cellStyle name="Millares 7 16" xfId="106" xr:uid="{00000000-0005-0000-0000-000069000000}"/>
    <cellStyle name="Millares 7 17" xfId="107" xr:uid="{00000000-0005-0000-0000-00006A000000}"/>
    <cellStyle name="Millares 7 18" xfId="108" xr:uid="{00000000-0005-0000-0000-00006B000000}"/>
    <cellStyle name="Millares 7 19" xfId="109" xr:uid="{00000000-0005-0000-0000-00006C000000}"/>
    <cellStyle name="Millares 7 2" xfId="110" xr:uid="{00000000-0005-0000-0000-00006D000000}"/>
    <cellStyle name="Millares 7 20" xfId="111" xr:uid="{00000000-0005-0000-0000-00006E000000}"/>
    <cellStyle name="Millares 7 21" xfId="112" xr:uid="{00000000-0005-0000-0000-00006F000000}"/>
    <cellStyle name="Millares 7 22" xfId="113" xr:uid="{00000000-0005-0000-0000-000070000000}"/>
    <cellStyle name="Millares 7 23" xfId="114" xr:uid="{00000000-0005-0000-0000-000071000000}"/>
    <cellStyle name="Millares 7 3" xfId="115" xr:uid="{00000000-0005-0000-0000-000072000000}"/>
    <cellStyle name="Millares 7 4" xfId="116" xr:uid="{00000000-0005-0000-0000-000073000000}"/>
    <cellStyle name="Millares 7 5" xfId="117" xr:uid="{00000000-0005-0000-0000-000074000000}"/>
    <cellStyle name="Millares 7 6" xfId="118" xr:uid="{00000000-0005-0000-0000-000075000000}"/>
    <cellStyle name="Millares 7 7" xfId="119" xr:uid="{00000000-0005-0000-0000-000076000000}"/>
    <cellStyle name="Millares 7 8" xfId="120" xr:uid="{00000000-0005-0000-0000-000077000000}"/>
    <cellStyle name="Millares 7 9" xfId="121" xr:uid="{00000000-0005-0000-0000-000078000000}"/>
    <cellStyle name="Millares 8 10" xfId="122" xr:uid="{00000000-0005-0000-0000-000079000000}"/>
    <cellStyle name="Millares 8 11" xfId="123" xr:uid="{00000000-0005-0000-0000-00007A000000}"/>
    <cellStyle name="Millares 8 12" xfId="124" xr:uid="{00000000-0005-0000-0000-00007B000000}"/>
    <cellStyle name="Millares 8 13" xfId="125" xr:uid="{00000000-0005-0000-0000-00007C000000}"/>
    <cellStyle name="Millares 8 2" xfId="126" xr:uid="{00000000-0005-0000-0000-00007D000000}"/>
    <cellStyle name="Millares 8 3" xfId="127" xr:uid="{00000000-0005-0000-0000-00007E000000}"/>
    <cellStyle name="Millares 8 4" xfId="128" xr:uid="{00000000-0005-0000-0000-00007F000000}"/>
    <cellStyle name="Millares 8 5" xfId="129" xr:uid="{00000000-0005-0000-0000-000080000000}"/>
    <cellStyle name="Millares 8 6" xfId="130" xr:uid="{00000000-0005-0000-0000-000081000000}"/>
    <cellStyle name="Millares 8 7" xfId="131" xr:uid="{00000000-0005-0000-0000-000082000000}"/>
    <cellStyle name="Millares 8 8" xfId="132" xr:uid="{00000000-0005-0000-0000-000083000000}"/>
    <cellStyle name="Millares 8 9" xfId="133" xr:uid="{00000000-0005-0000-0000-000084000000}"/>
    <cellStyle name="Normal" xfId="0" builtinId="0"/>
    <cellStyle name="Normal 10" xfId="134" xr:uid="{00000000-0005-0000-0000-000086000000}"/>
    <cellStyle name="Normal 11" xfId="135" xr:uid="{00000000-0005-0000-0000-000087000000}"/>
    <cellStyle name="Normal 12" xfId="136" xr:uid="{00000000-0005-0000-0000-000088000000}"/>
    <cellStyle name="Normal 13" xfId="137" xr:uid="{00000000-0005-0000-0000-000089000000}"/>
    <cellStyle name="Normal 14" xfId="138" xr:uid="{00000000-0005-0000-0000-00008A000000}"/>
    <cellStyle name="Normal 15" xfId="139" xr:uid="{00000000-0005-0000-0000-00008B000000}"/>
    <cellStyle name="Normal 16" xfId="140" xr:uid="{00000000-0005-0000-0000-00008C000000}"/>
    <cellStyle name="Normal 17" xfId="141" xr:uid="{00000000-0005-0000-0000-00008D000000}"/>
    <cellStyle name="Normal 18" xfId="142" xr:uid="{00000000-0005-0000-0000-00008E000000}"/>
    <cellStyle name="Normal 19" xfId="143" xr:uid="{00000000-0005-0000-0000-00008F000000}"/>
    <cellStyle name="Normal 2" xfId="144" xr:uid="{00000000-0005-0000-0000-000090000000}"/>
    <cellStyle name="Normal 2 10" xfId="145" xr:uid="{00000000-0005-0000-0000-000091000000}"/>
    <cellStyle name="Normal 2 11" xfId="146" xr:uid="{00000000-0005-0000-0000-000092000000}"/>
    <cellStyle name="Normal 2 12" xfId="147" xr:uid="{00000000-0005-0000-0000-000093000000}"/>
    <cellStyle name="Normal 2 13" xfId="148" xr:uid="{00000000-0005-0000-0000-000094000000}"/>
    <cellStyle name="Normal 2 14" xfId="149" xr:uid="{00000000-0005-0000-0000-000095000000}"/>
    <cellStyle name="Normal 2 15" xfId="150" xr:uid="{00000000-0005-0000-0000-000096000000}"/>
    <cellStyle name="Normal 2 16" xfId="151" xr:uid="{00000000-0005-0000-0000-000097000000}"/>
    <cellStyle name="Normal 2 17" xfId="152" xr:uid="{00000000-0005-0000-0000-000098000000}"/>
    <cellStyle name="Normal 2 18" xfId="153" xr:uid="{00000000-0005-0000-0000-000099000000}"/>
    <cellStyle name="Normal 2 19" xfId="154" xr:uid="{00000000-0005-0000-0000-00009A000000}"/>
    <cellStyle name="Normal 2 2" xfId="155" xr:uid="{00000000-0005-0000-0000-00009B000000}"/>
    <cellStyle name="Normal 2 2 10" xfId="156" xr:uid="{00000000-0005-0000-0000-00009C000000}"/>
    <cellStyle name="Normal 2 2 11" xfId="157" xr:uid="{00000000-0005-0000-0000-00009D000000}"/>
    <cellStyle name="Normal 2 2 12" xfId="158" xr:uid="{00000000-0005-0000-0000-00009E000000}"/>
    <cellStyle name="Normal 2 2 13" xfId="159" xr:uid="{00000000-0005-0000-0000-00009F000000}"/>
    <cellStyle name="Normal 2 2 14" xfId="160" xr:uid="{00000000-0005-0000-0000-0000A0000000}"/>
    <cellStyle name="Normal 2 2 15" xfId="161" xr:uid="{00000000-0005-0000-0000-0000A1000000}"/>
    <cellStyle name="Normal 2 2 16" xfId="162" xr:uid="{00000000-0005-0000-0000-0000A2000000}"/>
    <cellStyle name="Normal 2 2 17" xfId="163" xr:uid="{00000000-0005-0000-0000-0000A3000000}"/>
    <cellStyle name="Normal 2 2 18" xfId="164" xr:uid="{00000000-0005-0000-0000-0000A4000000}"/>
    <cellStyle name="Normal 2 2 19" xfId="165" xr:uid="{00000000-0005-0000-0000-0000A5000000}"/>
    <cellStyle name="Normal 2 2 2" xfId="166" xr:uid="{00000000-0005-0000-0000-0000A6000000}"/>
    <cellStyle name="Normal 2 2 2 10" xfId="167" xr:uid="{00000000-0005-0000-0000-0000A7000000}"/>
    <cellStyle name="Normal 2 2 2 11" xfId="168" xr:uid="{00000000-0005-0000-0000-0000A8000000}"/>
    <cellStyle name="Normal 2 2 2 12" xfId="169" xr:uid="{00000000-0005-0000-0000-0000A9000000}"/>
    <cellStyle name="Normal 2 2 2 13" xfId="170" xr:uid="{00000000-0005-0000-0000-0000AA000000}"/>
    <cellStyle name="Normal 2 2 2 14" xfId="171" xr:uid="{00000000-0005-0000-0000-0000AB000000}"/>
    <cellStyle name="Normal 2 2 2 15" xfId="172" xr:uid="{00000000-0005-0000-0000-0000AC000000}"/>
    <cellStyle name="Normal 2 2 2 16" xfId="173" xr:uid="{00000000-0005-0000-0000-0000AD000000}"/>
    <cellStyle name="Normal 2 2 2 17" xfId="174" xr:uid="{00000000-0005-0000-0000-0000AE000000}"/>
    <cellStyle name="Normal 2 2 2 18" xfId="175" xr:uid="{00000000-0005-0000-0000-0000AF000000}"/>
    <cellStyle name="Normal 2 2 2 19" xfId="176" xr:uid="{00000000-0005-0000-0000-0000B0000000}"/>
    <cellStyle name="Normal 2 2 2 2" xfId="177" xr:uid="{00000000-0005-0000-0000-0000B1000000}"/>
    <cellStyle name="Normal 2 2 2 2 2" xfId="178" xr:uid="{00000000-0005-0000-0000-0000B2000000}"/>
    <cellStyle name="Normal 2 2 2 2 2 2" xfId="179" xr:uid="{00000000-0005-0000-0000-0000B3000000}"/>
    <cellStyle name="Normal 2 2 2 2 2 2 2" xfId="180" xr:uid="{00000000-0005-0000-0000-0000B4000000}"/>
    <cellStyle name="Normal 2 2 2 2 2 2 2 2" xfId="181" xr:uid="{00000000-0005-0000-0000-0000B5000000}"/>
    <cellStyle name="Normal 2 2 2 2 2 2 2 3" xfId="182" xr:uid="{00000000-0005-0000-0000-0000B6000000}"/>
    <cellStyle name="Normal 2 2 2 2 2 2 2 4" xfId="183" xr:uid="{00000000-0005-0000-0000-0000B7000000}"/>
    <cellStyle name="Normal 2 2 2 2 2 2 2 5" xfId="184" xr:uid="{00000000-0005-0000-0000-0000B8000000}"/>
    <cellStyle name="Normal 2 2 2 2 2 2 2 6" xfId="185" xr:uid="{00000000-0005-0000-0000-0000B9000000}"/>
    <cellStyle name="Normal 2 2 2 2 2 2 2 7" xfId="186" xr:uid="{00000000-0005-0000-0000-0000BA000000}"/>
    <cellStyle name="Normal 2 2 2 2 2 2 2 8" xfId="187" xr:uid="{00000000-0005-0000-0000-0000BB000000}"/>
    <cellStyle name="Normal 2 2 2 2 2 2 3" xfId="188" xr:uid="{00000000-0005-0000-0000-0000BC000000}"/>
    <cellStyle name="Normal 2 2 2 2 2 2 4" xfId="189" xr:uid="{00000000-0005-0000-0000-0000BD000000}"/>
    <cellStyle name="Normal 2 2 2 2 2 2 5" xfId="190" xr:uid="{00000000-0005-0000-0000-0000BE000000}"/>
    <cellStyle name="Normal 2 2 2 2 2 2 6" xfId="191" xr:uid="{00000000-0005-0000-0000-0000BF000000}"/>
    <cellStyle name="Normal 2 2 2 2 2 2 7" xfId="192" xr:uid="{00000000-0005-0000-0000-0000C0000000}"/>
    <cellStyle name="Normal 2 2 2 2 2 2 8" xfId="193" xr:uid="{00000000-0005-0000-0000-0000C1000000}"/>
    <cellStyle name="Normal 2 2 2 2 2 3" xfId="194" xr:uid="{00000000-0005-0000-0000-0000C2000000}"/>
    <cellStyle name="Normal 2 2 2 2 2 4" xfId="195" xr:uid="{00000000-0005-0000-0000-0000C3000000}"/>
    <cellStyle name="Normal 2 2 2 2 2 5" xfId="196" xr:uid="{00000000-0005-0000-0000-0000C4000000}"/>
    <cellStyle name="Normal 2 2 2 2 2 6" xfId="197" xr:uid="{00000000-0005-0000-0000-0000C5000000}"/>
    <cellStyle name="Normal 2 2 2 2 2 7" xfId="198" xr:uid="{00000000-0005-0000-0000-0000C6000000}"/>
    <cellStyle name="Normal 2 2 2 2 2 8" xfId="199" xr:uid="{00000000-0005-0000-0000-0000C7000000}"/>
    <cellStyle name="Normal 2 2 2 2 2 9" xfId="200" xr:uid="{00000000-0005-0000-0000-0000C8000000}"/>
    <cellStyle name="Normal 2 2 2 2 3" xfId="201" xr:uid="{00000000-0005-0000-0000-0000C9000000}"/>
    <cellStyle name="Normal 2 2 2 2 4" xfId="202" xr:uid="{00000000-0005-0000-0000-0000CA000000}"/>
    <cellStyle name="Normal 2 2 2 2 5" xfId="203" xr:uid="{00000000-0005-0000-0000-0000CB000000}"/>
    <cellStyle name="Normal 2 2 2 2 6" xfId="204" xr:uid="{00000000-0005-0000-0000-0000CC000000}"/>
    <cellStyle name="Normal 2 2 2 2 7" xfId="205" xr:uid="{00000000-0005-0000-0000-0000CD000000}"/>
    <cellStyle name="Normal 2 2 2 2 8" xfId="206" xr:uid="{00000000-0005-0000-0000-0000CE000000}"/>
    <cellStyle name="Normal 2 2 2 2 9" xfId="207" xr:uid="{00000000-0005-0000-0000-0000CF000000}"/>
    <cellStyle name="Normal 2 2 2 20" xfId="208" xr:uid="{00000000-0005-0000-0000-0000D0000000}"/>
    <cellStyle name="Normal 2 2 2 21" xfId="209" xr:uid="{00000000-0005-0000-0000-0000D1000000}"/>
    <cellStyle name="Normal 2 2 2 22" xfId="210" xr:uid="{00000000-0005-0000-0000-0000D2000000}"/>
    <cellStyle name="Normal 2 2 2 23" xfId="211" xr:uid="{00000000-0005-0000-0000-0000D3000000}"/>
    <cellStyle name="Normal 2 2 2 24" xfId="212" xr:uid="{00000000-0005-0000-0000-0000D4000000}"/>
    <cellStyle name="Normal 2 2 2 25" xfId="213" xr:uid="{00000000-0005-0000-0000-0000D5000000}"/>
    <cellStyle name="Normal 2 2 2 26" xfId="214" xr:uid="{00000000-0005-0000-0000-0000D6000000}"/>
    <cellStyle name="Normal 2 2 2 27" xfId="215" xr:uid="{00000000-0005-0000-0000-0000D7000000}"/>
    <cellStyle name="Normal 2 2 2 28" xfId="216" xr:uid="{00000000-0005-0000-0000-0000D8000000}"/>
    <cellStyle name="Normal 2 2 2 29" xfId="217" xr:uid="{00000000-0005-0000-0000-0000D9000000}"/>
    <cellStyle name="Normal 2 2 2 3" xfId="218" xr:uid="{00000000-0005-0000-0000-0000DA000000}"/>
    <cellStyle name="Normal 2 2 2 30" xfId="219" xr:uid="{00000000-0005-0000-0000-0000DB000000}"/>
    <cellStyle name="Normal 2 2 2 31" xfId="220" xr:uid="{00000000-0005-0000-0000-0000DC000000}"/>
    <cellStyle name="Normal 2 2 2 32" xfId="221" xr:uid="{00000000-0005-0000-0000-0000DD000000}"/>
    <cellStyle name="Normal 2 2 2 33" xfId="222" xr:uid="{00000000-0005-0000-0000-0000DE000000}"/>
    <cellStyle name="Normal 2 2 2 34" xfId="223" xr:uid="{00000000-0005-0000-0000-0000DF000000}"/>
    <cellStyle name="Normal 2 2 2 35" xfId="224" xr:uid="{00000000-0005-0000-0000-0000E0000000}"/>
    <cellStyle name="Normal 2 2 2 36" xfId="225" xr:uid="{00000000-0005-0000-0000-0000E1000000}"/>
    <cellStyle name="Normal 2 2 2 37" xfId="226" xr:uid="{00000000-0005-0000-0000-0000E2000000}"/>
    <cellStyle name="Normal 2 2 2 38" xfId="227" xr:uid="{00000000-0005-0000-0000-0000E3000000}"/>
    <cellStyle name="Normal 2 2 2 39" xfId="228" xr:uid="{00000000-0005-0000-0000-0000E4000000}"/>
    <cellStyle name="Normal 2 2 2 4" xfId="229" xr:uid="{00000000-0005-0000-0000-0000E5000000}"/>
    <cellStyle name="Normal 2 2 2 5" xfId="230" xr:uid="{00000000-0005-0000-0000-0000E6000000}"/>
    <cellStyle name="Normal 2 2 2 6" xfId="231" xr:uid="{00000000-0005-0000-0000-0000E7000000}"/>
    <cellStyle name="Normal 2 2 2 7" xfId="232" xr:uid="{00000000-0005-0000-0000-0000E8000000}"/>
    <cellStyle name="Normal 2 2 2 8" xfId="233" xr:uid="{00000000-0005-0000-0000-0000E9000000}"/>
    <cellStyle name="Normal 2 2 2 9" xfId="234" xr:uid="{00000000-0005-0000-0000-0000EA000000}"/>
    <cellStyle name="Normal 2 2 20" xfId="235" xr:uid="{00000000-0005-0000-0000-0000EB000000}"/>
    <cellStyle name="Normal 2 2 21" xfId="236" xr:uid="{00000000-0005-0000-0000-0000EC000000}"/>
    <cellStyle name="Normal 2 2 22" xfId="237" xr:uid="{00000000-0005-0000-0000-0000ED000000}"/>
    <cellStyle name="Normal 2 2 23" xfId="238" xr:uid="{00000000-0005-0000-0000-0000EE000000}"/>
    <cellStyle name="Normal 2 2 24" xfId="239" xr:uid="{00000000-0005-0000-0000-0000EF000000}"/>
    <cellStyle name="Normal 2 2 25" xfId="240" xr:uid="{00000000-0005-0000-0000-0000F0000000}"/>
    <cellStyle name="Normal 2 2 26" xfId="241" xr:uid="{00000000-0005-0000-0000-0000F1000000}"/>
    <cellStyle name="Normal 2 2 27" xfId="242" xr:uid="{00000000-0005-0000-0000-0000F2000000}"/>
    <cellStyle name="Normal 2 2 28" xfId="243" xr:uid="{00000000-0005-0000-0000-0000F3000000}"/>
    <cellStyle name="Normal 2 2 29" xfId="244" xr:uid="{00000000-0005-0000-0000-0000F4000000}"/>
    <cellStyle name="Normal 2 2 3" xfId="245" xr:uid="{00000000-0005-0000-0000-0000F5000000}"/>
    <cellStyle name="Normal 2 2 30" xfId="246" xr:uid="{00000000-0005-0000-0000-0000F6000000}"/>
    <cellStyle name="Normal 2 2 31" xfId="247" xr:uid="{00000000-0005-0000-0000-0000F7000000}"/>
    <cellStyle name="Normal 2 2 32" xfId="248" xr:uid="{00000000-0005-0000-0000-0000F8000000}"/>
    <cellStyle name="Normal 2 2 33" xfId="249" xr:uid="{00000000-0005-0000-0000-0000F9000000}"/>
    <cellStyle name="Normal 2 2 34" xfId="250" xr:uid="{00000000-0005-0000-0000-0000FA000000}"/>
    <cellStyle name="Normal 2 2 35" xfId="251" xr:uid="{00000000-0005-0000-0000-0000FB000000}"/>
    <cellStyle name="Normal 2 2 36" xfId="252" xr:uid="{00000000-0005-0000-0000-0000FC000000}"/>
    <cellStyle name="Normal 2 2 37" xfId="253" xr:uid="{00000000-0005-0000-0000-0000FD000000}"/>
    <cellStyle name="Normal 2 2 38" xfId="254" xr:uid="{00000000-0005-0000-0000-0000FE000000}"/>
    <cellStyle name="Normal 2 2 39" xfId="255" xr:uid="{00000000-0005-0000-0000-0000FF000000}"/>
    <cellStyle name="Normal 2 2 4" xfId="256" xr:uid="{00000000-0005-0000-0000-000000010000}"/>
    <cellStyle name="Normal 2 2 5" xfId="257" xr:uid="{00000000-0005-0000-0000-000001010000}"/>
    <cellStyle name="Normal 2 2 6" xfId="258" xr:uid="{00000000-0005-0000-0000-000002010000}"/>
    <cellStyle name="Normal 2 2 7" xfId="259" xr:uid="{00000000-0005-0000-0000-000003010000}"/>
    <cellStyle name="Normal 2 2 8" xfId="260" xr:uid="{00000000-0005-0000-0000-000004010000}"/>
    <cellStyle name="Normal 2 2 9" xfId="261" xr:uid="{00000000-0005-0000-0000-000005010000}"/>
    <cellStyle name="Normal 2 20" xfId="262" xr:uid="{00000000-0005-0000-0000-000006010000}"/>
    <cellStyle name="Normal 2 21" xfId="263" xr:uid="{00000000-0005-0000-0000-000007010000}"/>
    <cellStyle name="Normal 2 22" xfId="264" xr:uid="{00000000-0005-0000-0000-000008010000}"/>
    <cellStyle name="Normal 2 23" xfId="265" xr:uid="{00000000-0005-0000-0000-000009010000}"/>
    <cellStyle name="Normal 2 24" xfId="266" xr:uid="{00000000-0005-0000-0000-00000A010000}"/>
    <cellStyle name="Normal 2 25" xfId="267" xr:uid="{00000000-0005-0000-0000-00000B010000}"/>
    <cellStyle name="Normal 2 26" xfId="268" xr:uid="{00000000-0005-0000-0000-00000C010000}"/>
    <cellStyle name="Normal 2 27" xfId="269" xr:uid="{00000000-0005-0000-0000-00000D010000}"/>
    <cellStyle name="Normal 2 28" xfId="270" xr:uid="{00000000-0005-0000-0000-00000E010000}"/>
    <cellStyle name="Normal 2 29" xfId="271" xr:uid="{00000000-0005-0000-0000-00000F010000}"/>
    <cellStyle name="Normal 2 3" xfId="272" xr:uid="{00000000-0005-0000-0000-000010010000}"/>
    <cellStyle name="Normal 2 3 10" xfId="273" xr:uid="{00000000-0005-0000-0000-000011010000}"/>
    <cellStyle name="Normal 2 3 11" xfId="274" xr:uid="{00000000-0005-0000-0000-000012010000}"/>
    <cellStyle name="Normal 2 3 12" xfId="275" xr:uid="{00000000-0005-0000-0000-000013010000}"/>
    <cellStyle name="Normal 2 3 13" xfId="276" xr:uid="{00000000-0005-0000-0000-000014010000}"/>
    <cellStyle name="Normal 2 3 14" xfId="277" xr:uid="{00000000-0005-0000-0000-000015010000}"/>
    <cellStyle name="Normal 2 3 15" xfId="278" xr:uid="{00000000-0005-0000-0000-000016010000}"/>
    <cellStyle name="Normal 2 3 16" xfId="279" xr:uid="{00000000-0005-0000-0000-000017010000}"/>
    <cellStyle name="Normal 2 3 17" xfId="280" xr:uid="{00000000-0005-0000-0000-000018010000}"/>
    <cellStyle name="Normal 2 3 18" xfId="281" xr:uid="{00000000-0005-0000-0000-000019010000}"/>
    <cellStyle name="Normal 2 3 19" xfId="282" xr:uid="{00000000-0005-0000-0000-00001A010000}"/>
    <cellStyle name="Normal 2 3 2" xfId="283" xr:uid="{00000000-0005-0000-0000-00001B010000}"/>
    <cellStyle name="Normal 2 3 20" xfId="284" xr:uid="{00000000-0005-0000-0000-00001C010000}"/>
    <cellStyle name="Normal 2 3 21" xfId="285" xr:uid="{00000000-0005-0000-0000-00001D010000}"/>
    <cellStyle name="Normal 2 3 22" xfId="286" xr:uid="{00000000-0005-0000-0000-00001E010000}"/>
    <cellStyle name="Normal 2 3 23" xfId="287" xr:uid="{00000000-0005-0000-0000-00001F010000}"/>
    <cellStyle name="Normal 2 3 24" xfId="288" xr:uid="{00000000-0005-0000-0000-000020010000}"/>
    <cellStyle name="Normal 2 3 25" xfId="289" xr:uid="{00000000-0005-0000-0000-000021010000}"/>
    <cellStyle name="Normal 2 3 26" xfId="290" xr:uid="{00000000-0005-0000-0000-000022010000}"/>
    <cellStyle name="Normal 2 3 27" xfId="291" xr:uid="{00000000-0005-0000-0000-000023010000}"/>
    <cellStyle name="Normal 2 3 28" xfId="292" xr:uid="{00000000-0005-0000-0000-000024010000}"/>
    <cellStyle name="Normal 2 3 29" xfId="293" xr:uid="{00000000-0005-0000-0000-000025010000}"/>
    <cellStyle name="Normal 2 3 3" xfId="294" xr:uid="{00000000-0005-0000-0000-000026010000}"/>
    <cellStyle name="Normal 2 3 30" xfId="295" xr:uid="{00000000-0005-0000-0000-000027010000}"/>
    <cellStyle name="Normal 2 3 31" xfId="296" xr:uid="{00000000-0005-0000-0000-000028010000}"/>
    <cellStyle name="Normal 2 3 32" xfId="297" xr:uid="{00000000-0005-0000-0000-000029010000}"/>
    <cellStyle name="Normal 2 3 33" xfId="298" xr:uid="{00000000-0005-0000-0000-00002A010000}"/>
    <cellStyle name="Normal 2 3 34" xfId="299" xr:uid="{00000000-0005-0000-0000-00002B010000}"/>
    <cellStyle name="Normal 2 3 35" xfId="300" xr:uid="{00000000-0005-0000-0000-00002C010000}"/>
    <cellStyle name="Normal 2 3 36" xfId="301" xr:uid="{00000000-0005-0000-0000-00002D010000}"/>
    <cellStyle name="Normal 2 3 37" xfId="302" xr:uid="{00000000-0005-0000-0000-00002E010000}"/>
    <cellStyle name="Normal 2 3 38" xfId="303" xr:uid="{00000000-0005-0000-0000-00002F010000}"/>
    <cellStyle name="Normal 2 3 39" xfId="304" xr:uid="{00000000-0005-0000-0000-000030010000}"/>
    <cellStyle name="Normal 2 3 4" xfId="305" xr:uid="{00000000-0005-0000-0000-000031010000}"/>
    <cellStyle name="Normal 2 3 40" xfId="306" xr:uid="{00000000-0005-0000-0000-000032010000}"/>
    <cellStyle name="Normal 2 3 41" xfId="307" xr:uid="{00000000-0005-0000-0000-000033010000}"/>
    <cellStyle name="Normal 2 3 42" xfId="308" xr:uid="{00000000-0005-0000-0000-000034010000}"/>
    <cellStyle name="Normal 2 3 43" xfId="309" xr:uid="{00000000-0005-0000-0000-000035010000}"/>
    <cellStyle name="Normal 2 3 44" xfId="310" xr:uid="{00000000-0005-0000-0000-000036010000}"/>
    <cellStyle name="Normal 2 3 45" xfId="311" xr:uid="{00000000-0005-0000-0000-000037010000}"/>
    <cellStyle name="Normal 2 3 46" xfId="312" xr:uid="{00000000-0005-0000-0000-000038010000}"/>
    <cellStyle name="Normal 2 3 47" xfId="313" xr:uid="{00000000-0005-0000-0000-000039010000}"/>
    <cellStyle name="Normal 2 3 48" xfId="314" xr:uid="{00000000-0005-0000-0000-00003A010000}"/>
    <cellStyle name="Normal 2 3 49" xfId="315" xr:uid="{00000000-0005-0000-0000-00003B010000}"/>
    <cellStyle name="Normal 2 3 5" xfId="316" xr:uid="{00000000-0005-0000-0000-00003C010000}"/>
    <cellStyle name="Normal 2 3 50" xfId="317" xr:uid="{00000000-0005-0000-0000-00003D010000}"/>
    <cellStyle name="Normal 2 3 51" xfId="318" xr:uid="{00000000-0005-0000-0000-00003E010000}"/>
    <cellStyle name="Normal 2 3 52" xfId="319" xr:uid="{00000000-0005-0000-0000-00003F010000}"/>
    <cellStyle name="Normal 2 3 53" xfId="320" xr:uid="{00000000-0005-0000-0000-000040010000}"/>
    <cellStyle name="Normal 2 3 54" xfId="321" xr:uid="{00000000-0005-0000-0000-000041010000}"/>
    <cellStyle name="Normal 2 3 55" xfId="322" xr:uid="{00000000-0005-0000-0000-000042010000}"/>
    <cellStyle name="Normal 2 3 56" xfId="323" xr:uid="{00000000-0005-0000-0000-000043010000}"/>
    <cellStyle name="Normal 2 3 57" xfId="324" xr:uid="{00000000-0005-0000-0000-000044010000}"/>
    <cellStyle name="Normal 2 3 58" xfId="325" xr:uid="{00000000-0005-0000-0000-000045010000}"/>
    <cellStyle name="Normal 2 3 59" xfId="326" xr:uid="{00000000-0005-0000-0000-000046010000}"/>
    <cellStyle name="Normal 2 3 6" xfId="327" xr:uid="{00000000-0005-0000-0000-000047010000}"/>
    <cellStyle name="Normal 2 3 60" xfId="328" xr:uid="{00000000-0005-0000-0000-000048010000}"/>
    <cellStyle name="Normal 2 3 61" xfId="329" xr:uid="{00000000-0005-0000-0000-000049010000}"/>
    <cellStyle name="Normal 2 3 62" xfId="330" xr:uid="{00000000-0005-0000-0000-00004A010000}"/>
    <cellStyle name="Normal 2 3 63" xfId="331" xr:uid="{00000000-0005-0000-0000-00004B010000}"/>
    <cellStyle name="Normal 2 3 64" xfId="332" xr:uid="{00000000-0005-0000-0000-00004C010000}"/>
    <cellStyle name="Normal 2 3 65" xfId="333" xr:uid="{00000000-0005-0000-0000-00004D010000}"/>
    <cellStyle name="Normal 2 3 66" xfId="334" xr:uid="{00000000-0005-0000-0000-00004E010000}"/>
    <cellStyle name="Normal 2 3 67" xfId="335" xr:uid="{00000000-0005-0000-0000-00004F010000}"/>
    <cellStyle name="Normal 2 3 68" xfId="336" xr:uid="{00000000-0005-0000-0000-000050010000}"/>
    <cellStyle name="Normal 2 3 69" xfId="337" xr:uid="{00000000-0005-0000-0000-000051010000}"/>
    <cellStyle name="Normal 2 3 7" xfId="338" xr:uid="{00000000-0005-0000-0000-000052010000}"/>
    <cellStyle name="Normal 2 3 70" xfId="339" xr:uid="{00000000-0005-0000-0000-000053010000}"/>
    <cellStyle name="Normal 2 3 71" xfId="340" xr:uid="{00000000-0005-0000-0000-000054010000}"/>
    <cellStyle name="Normal 2 3 72" xfId="341" xr:uid="{00000000-0005-0000-0000-000055010000}"/>
    <cellStyle name="Normal 2 3 8" xfId="342" xr:uid="{00000000-0005-0000-0000-000056010000}"/>
    <cellStyle name="Normal 2 3 9" xfId="343" xr:uid="{00000000-0005-0000-0000-000057010000}"/>
    <cellStyle name="Normal 2 30" xfId="344" xr:uid="{00000000-0005-0000-0000-000058010000}"/>
    <cellStyle name="Normal 2 31" xfId="345" xr:uid="{00000000-0005-0000-0000-000059010000}"/>
    <cellStyle name="Normal 2 32" xfId="346" xr:uid="{00000000-0005-0000-0000-00005A010000}"/>
    <cellStyle name="Normal 2 33" xfId="347" xr:uid="{00000000-0005-0000-0000-00005B010000}"/>
    <cellStyle name="Normal 2 33 10" xfId="348" xr:uid="{00000000-0005-0000-0000-00005C010000}"/>
    <cellStyle name="Normal 2 33 11" xfId="349" xr:uid="{00000000-0005-0000-0000-00005D010000}"/>
    <cellStyle name="Normal 2 33 12" xfId="350" xr:uid="{00000000-0005-0000-0000-00005E010000}"/>
    <cellStyle name="Normal 2 33 13" xfId="351" xr:uid="{00000000-0005-0000-0000-00005F010000}"/>
    <cellStyle name="Normal 2 33 14" xfId="352" xr:uid="{00000000-0005-0000-0000-000060010000}"/>
    <cellStyle name="Normal 2 33 15" xfId="353" xr:uid="{00000000-0005-0000-0000-000061010000}"/>
    <cellStyle name="Normal 2 33 16" xfId="354" xr:uid="{00000000-0005-0000-0000-000062010000}"/>
    <cellStyle name="Normal 2 33 17" xfId="355" xr:uid="{00000000-0005-0000-0000-000063010000}"/>
    <cellStyle name="Normal 2 33 18" xfId="356" xr:uid="{00000000-0005-0000-0000-000064010000}"/>
    <cellStyle name="Normal 2 33 19" xfId="357" xr:uid="{00000000-0005-0000-0000-000065010000}"/>
    <cellStyle name="Normal 2 33 2" xfId="358" xr:uid="{00000000-0005-0000-0000-000066010000}"/>
    <cellStyle name="Normal 2 33 20" xfId="359" xr:uid="{00000000-0005-0000-0000-000067010000}"/>
    <cellStyle name="Normal 2 33 21" xfId="360" xr:uid="{00000000-0005-0000-0000-000068010000}"/>
    <cellStyle name="Normal 2 33 22" xfId="361" xr:uid="{00000000-0005-0000-0000-000069010000}"/>
    <cellStyle name="Normal 2 33 23" xfId="362" xr:uid="{00000000-0005-0000-0000-00006A010000}"/>
    <cellStyle name="Normal 2 33 24" xfId="363" xr:uid="{00000000-0005-0000-0000-00006B010000}"/>
    <cellStyle name="Normal 2 33 25" xfId="364" xr:uid="{00000000-0005-0000-0000-00006C010000}"/>
    <cellStyle name="Normal 2 33 26" xfId="365" xr:uid="{00000000-0005-0000-0000-00006D010000}"/>
    <cellStyle name="Normal 2 33 27" xfId="366" xr:uid="{00000000-0005-0000-0000-00006E010000}"/>
    <cellStyle name="Normal 2 33 28" xfId="367" xr:uid="{00000000-0005-0000-0000-00006F010000}"/>
    <cellStyle name="Normal 2 33 29" xfId="368" xr:uid="{00000000-0005-0000-0000-000070010000}"/>
    <cellStyle name="Normal 2 33 3" xfId="369" xr:uid="{00000000-0005-0000-0000-000071010000}"/>
    <cellStyle name="Normal 2 33 30" xfId="370" xr:uid="{00000000-0005-0000-0000-000072010000}"/>
    <cellStyle name="Normal 2 33 31" xfId="371" xr:uid="{00000000-0005-0000-0000-000073010000}"/>
    <cellStyle name="Normal 2 33 32" xfId="372" xr:uid="{00000000-0005-0000-0000-000074010000}"/>
    <cellStyle name="Normal 2 33 33" xfId="373" xr:uid="{00000000-0005-0000-0000-000075010000}"/>
    <cellStyle name="Normal 2 33 34" xfId="374" xr:uid="{00000000-0005-0000-0000-000076010000}"/>
    <cellStyle name="Normal 2 33 35" xfId="375" xr:uid="{00000000-0005-0000-0000-000077010000}"/>
    <cellStyle name="Normal 2 33 36" xfId="376" xr:uid="{00000000-0005-0000-0000-000078010000}"/>
    <cellStyle name="Normal 2 33 37" xfId="377" xr:uid="{00000000-0005-0000-0000-000079010000}"/>
    <cellStyle name="Normal 2 33 38" xfId="378" xr:uid="{00000000-0005-0000-0000-00007A010000}"/>
    <cellStyle name="Normal 2 33 39" xfId="379" xr:uid="{00000000-0005-0000-0000-00007B010000}"/>
    <cellStyle name="Normal 2 33 4" xfId="380" xr:uid="{00000000-0005-0000-0000-00007C010000}"/>
    <cellStyle name="Normal 2 33 40" xfId="381" xr:uid="{00000000-0005-0000-0000-00007D010000}"/>
    <cellStyle name="Normal 2 33 41" xfId="382" xr:uid="{00000000-0005-0000-0000-00007E010000}"/>
    <cellStyle name="Normal 2 33 42" xfId="383" xr:uid="{00000000-0005-0000-0000-00007F010000}"/>
    <cellStyle name="Normal 2 33 43" xfId="384" xr:uid="{00000000-0005-0000-0000-000080010000}"/>
    <cellStyle name="Normal 2 33 44" xfId="385" xr:uid="{00000000-0005-0000-0000-000081010000}"/>
    <cellStyle name="Normal 2 33 45" xfId="386" xr:uid="{00000000-0005-0000-0000-000082010000}"/>
    <cellStyle name="Normal 2 33 46" xfId="387" xr:uid="{00000000-0005-0000-0000-000083010000}"/>
    <cellStyle name="Normal 2 33 47" xfId="388" xr:uid="{00000000-0005-0000-0000-000084010000}"/>
    <cellStyle name="Normal 2 33 48" xfId="389" xr:uid="{00000000-0005-0000-0000-000085010000}"/>
    <cellStyle name="Normal 2 33 49" xfId="390" xr:uid="{00000000-0005-0000-0000-000086010000}"/>
    <cellStyle name="Normal 2 33 5" xfId="391" xr:uid="{00000000-0005-0000-0000-000087010000}"/>
    <cellStyle name="Normal 2 33 50" xfId="392" xr:uid="{00000000-0005-0000-0000-000088010000}"/>
    <cellStyle name="Normal 2 33 51" xfId="393" xr:uid="{00000000-0005-0000-0000-000089010000}"/>
    <cellStyle name="Normal 2 33 52" xfId="394" xr:uid="{00000000-0005-0000-0000-00008A010000}"/>
    <cellStyle name="Normal 2 33 53" xfId="395" xr:uid="{00000000-0005-0000-0000-00008B010000}"/>
    <cellStyle name="Normal 2 33 54" xfId="396" xr:uid="{00000000-0005-0000-0000-00008C010000}"/>
    <cellStyle name="Normal 2 33 55" xfId="397" xr:uid="{00000000-0005-0000-0000-00008D010000}"/>
    <cellStyle name="Normal 2 33 56" xfId="398" xr:uid="{00000000-0005-0000-0000-00008E010000}"/>
    <cellStyle name="Normal 2 33 57" xfId="399" xr:uid="{00000000-0005-0000-0000-00008F010000}"/>
    <cellStyle name="Normal 2 33 58" xfId="400" xr:uid="{00000000-0005-0000-0000-000090010000}"/>
    <cellStyle name="Normal 2 33 59" xfId="401" xr:uid="{00000000-0005-0000-0000-000091010000}"/>
    <cellStyle name="Normal 2 33 6" xfId="402" xr:uid="{00000000-0005-0000-0000-000092010000}"/>
    <cellStyle name="Normal 2 33 60" xfId="403" xr:uid="{00000000-0005-0000-0000-000093010000}"/>
    <cellStyle name="Normal 2 33 61" xfId="404" xr:uid="{00000000-0005-0000-0000-000094010000}"/>
    <cellStyle name="Normal 2 33 62" xfId="405" xr:uid="{00000000-0005-0000-0000-000095010000}"/>
    <cellStyle name="Normal 2 33 63" xfId="406" xr:uid="{00000000-0005-0000-0000-000096010000}"/>
    <cellStyle name="Normal 2 33 64" xfId="407" xr:uid="{00000000-0005-0000-0000-000097010000}"/>
    <cellStyle name="Normal 2 33 65" xfId="408" xr:uid="{00000000-0005-0000-0000-000098010000}"/>
    <cellStyle name="Normal 2 33 66" xfId="409" xr:uid="{00000000-0005-0000-0000-000099010000}"/>
    <cellStyle name="Normal 2 33 67" xfId="410" xr:uid="{00000000-0005-0000-0000-00009A010000}"/>
    <cellStyle name="Normal 2 33 7" xfId="411" xr:uid="{00000000-0005-0000-0000-00009B010000}"/>
    <cellStyle name="Normal 2 33 8" xfId="412" xr:uid="{00000000-0005-0000-0000-00009C010000}"/>
    <cellStyle name="Normal 2 33 9" xfId="413" xr:uid="{00000000-0005-0000-0000-00009D010000}"/>
    <cellStyle name="Normal 2 34" xfId="414" xr:uid="{00000000-0005-0000-0000-00009E010000}"/>
    <cellStyle name="Normal 2 35" xfId="415" xr:uid="{00000000-0005-0000-0000-00009F010000}"/>
    <cellStyle name="Normal 2 36" xfId="416" xr:uid="{00000000-0005-0000-0000-0000A0010000}"/>
    <cellStyle name="Normal 2 37" xfId="417" xr:uid="{00000000-0005-0000-0000-0000A1010000}"/>
    <cellStyle name="Normal 2 38" xfId="418" xr:uid="{00000000-0005-0000-0000-0000A2010000}"/>
    <cellStyle name="Normal 2 39" xfId="419" xr:uid="{00000000-0005-0000-0000-0000A3010000}"/>
    <cellStyle name="Normal 2 4" xfId="420" xr:uid="{00000000-0005-0000-0000-0000A4010000}"/>
    <cellStyle name="Normal 2 4 10" xfId="421" xr:uid="{00000000-0005-0000-0000-0000A5010000}"/>
    <cellStyle name="Normal 2 4 11" xfId="422" xr:uid="{00000000-0005-0000-0000-0000A6010000}"/>
    <cellStyle name="Normal 2 4 12" xfId="423" xr:uid="{00000000-0005-0000-0000-0000A7010000}"/>
    <cellStyle name="Normal 2 4 13" xfId="424" xr:uid="{00000000-0005-0000-0000-0000A8010000}"/>
    <cellStyle name="Normal 2 4 14" xfId="425" xr:uid="{00000000-0005-0000-0000-0000A9010000}"/>
    <cellStyle name="Normal 2 4 15" xfId="426" xr:uid="{00000000-0005-0000-0000-0000AA010000}"/>
    <cellStyle name="Normal 2 4 16" xfId="427" xr:uid="{00000000-0005-0000-0000-0000AB010000}"/>
    <cellStyle name="Normal 2 4 17" xfId="428" xr:uid="{00000000-0005-0000-0000-0000AC010000}"/>
    <cellStyle name="Normal 2 4 18" xfId="429" xr:uid="{00000000-0005-0000-0000-0000AD010000}"/>
    <cellStyle name="Normal 2 4 19" xfId="430" xr:uid="{00000000-0005-0000-0000-0000AE010000}"/>
    <cellStyle name="Normal 2 4 2" xfId="431" xr:uid="{00000000-0005-0000-0000-0000AF010000}"/>
    <cellStyle name="Normal 2 4 20" xfId="432" xr:uid="{00000000-0005-0000-0000-0000B0010000}"/>
    <cellStyle name="Normal 2 4 21" xfId="433" xr:uid="{00000000-0005-0000-0000-0000B1010000}"/>
    <cellStyle name="Normal 2 4 22" xfId="434" xr:uid="{00000000-0005-0000-0000-0000B2010000}"/>
    <cellStyle name="Normal 2 4 23" xfId="435" xr:uid="{00000000-0005-0000-0000-0000B3010000}"/>
    <cellStyle name="Normal 2 4 24" xfId="436" xr:uid="{00000000-0005-0000-0000-0000B4010000}"/>
    <cellStyle name="Normal 2 4 25" xfId="437" xr:uid="{00000000-0005-0000-0000-0000B5010000}"/>
    <cellStyle name="Normal 2 4 26" xfId="438" xr:uid="{00000000-0005-0000-0000-0000B6010000}"/>
    <cellStyle name="Normal 2 4 27" xfId="439" xr:uid="{00000000-0005-0000-0000-0000B7010000}"/>
    <cellStyle name="Normal 2 4 28" xfId="440" xr:uid="{00000000-0005-0000-0000-0000B8010000}"/>
    <cellStyle name="Normal 2 4 29" xfId="441" xr:uid="{00000000-0005-0000-0000-0000B9010000}"/>
    <cellStyle name="Normal 2 4 3" xfId="442" xr:uid="{00000000-0005-0000-0000-0000BA010000}"/>
    <cellStyle name="Normal 2 4 30" xfId="443" xr:uid="{00000000-0005-0000-0000-0000BB010000}"/>
    <cellStyle name="Normal 2 4 31" xfId="444" xr:uid="{00000000-0005-0000-0000-0000BC010000}"/>
    <cellStyle name="Normal 2 4 32" xfId="445" xr:uid="{00000000-0005-0000-0000-0000BD010000}"/>
    <cellStyle name="Normal 2 4 33" xfId="446" xr:uid="{00000000-0005-0000-0000-0000BE010000}"/>
    <cellStyle name="Normal 2 4 34" xfId="447" xr:uid="{00000000-0005-0000-0000-0000BF010000}"/>
    <cellStyle name="Normal 2 4 35" xfId="448" xr:uid="{00000000-0005-0000-0000-0000C0010000}"/>
    <cellStyle name="Normal 2 4 36" xfId="449" xr:uid="{00000000-0005-0000-0000-0000C1010000}"/>
    <cellStyle name="Normal 2 4 37" xfId="450" xr:uid="{00000000-0005-0000-0000-0000C2010000}"/>
    <cellStyle name="Normal 2 4 38" xfId="451" xr:uid="{00000000-0005-0000-0000-0000C3010000}"/>
    <cellStyle name="Normal 2 4 39" xfId="452" xr:uid="{00000000-0005-0000-0000-0000C4010000}"/>
    <cellStyle name="Normal 2 4 4" xfId="453" xr:uid="{00000000-0005-0000-0000-0000C5010000}"/>
    <cellStyle name="Normal 2 4 40" xfId="454" xr:uid="{00000000-0005-0000-0000-0000C6010000}"/>
    <cellStyle name="Normal 2 4 41" xfId="455" xr:uid="{00000000-0005-0000-0000-0000C7010000}"/>
    <cellStyle name="Normal 2 4 42" xfId="456" xr:uid="{00000000-0005-0000-0000-0000C8010000}"/>
    <cellStyle name="Normal 2 4 43" xfId="457" xr:uid="{00000000-0005-0000-0000-0000C9010000}"/>
    <cellStyle name="Normal 2 4 44" xfId="458" xr:uid="{00000000-0005-0000-0000-0000CA010000}"/>
    <cellStyle name="Normal 2 4 45" xfId="459" xr:uid="{00000000-0005-0000-0000-0000CB010000}"/>
    <cellStyle name="Normal 2 4 46" xfId="460" xr:uid="{00000000-0005-0000-0000-0000CC010000}"/>
    <cellStyle name="Normal 2 4 47" xfId="461" xr:uid="{00000000-0005-0000-0000-0000CD010000}"/>
    <cellStyle name="Normal 2 4 48" xfId="462" xr:uid="{00000000-0005-0000-0000-0000CE010000}"/>
    <cellStyle name="Normal 2 4 49" xfId="463" xr:uid="{00000000-0005-0000-0000-0000CF010000}"/>
    <cellStyle name="Normal 2 4 5" xfId="464" xr:uid="{00000000-0005-0000-0000-0000D0010000}"/>
    <cellStyle name="Normal 2 4 50" xfId="465" xr:uid="{00000000-0005-0000-0000-0000D1010000}"/>
    <cellStyle name="Normal 2 4 51" xfId="466" xr:uid="{00000000-0005-0000-0000-0000D2010000}"/>
    <cellStyle name="Normal 2 4 52" xfId="467" xr:uid="{00000000-0005-0000-0000-0000D3010000}"/>
    <cellStyle name="Normal 2 4 53" xfId="468" xr:uid="{00000000-0005-0000-0000-0000D4010000}"/>
    <cellStyle name="Normal 2 4 54" xfId="469" xr:uid="{00000000-0005-0000-0000-0000D5010000}"/>
    <cellStyle name="Normal 2 4 55" xfId="470" xr:uid="{00000000-0005-0000-0000-0000D6010000}"/>
    <cellStyle name="Normal 2 4 56" xfId="471" xr:uid="{00000000-0005-0000-0000-0000D7010000}"/>
    <cellStyle name="Normal 2 4 57" xfId="472" xr:uid="{00000000-0005-0000-0000-0000D8010000}"/>
    <cellStyle name="Normal 2 4 58" xfId="473" xr:uid="{00000000-0005-0000-0000-0000D9010000}"/>
    <cellStyle name="Normal 2 4 59" xfId="474" xr:uid="{00000000-0005-0000-0000-0000DA010000}"/>
    <cellStyle name="Normal 2 4 6" xfId="475" xr:uid="{00000000-0005-0000-0000-0000DB010000}"/>
    <cellStyle name="Normal 2 4 60" xfId="476" xr:uid="{00000000-0005-0000-0000-0000DC010000}"/>
    <cellStyle name="Normal 2 4 61" xfId="477" xr:uid="{00000000-0005-0000-0000-0000DD010000}"/>
    <cellStyle name="Normal 2 4 62" xfId="478" xr:uid="{00000000-0005-0000-0000-0000DE010000}"/>
    <cellStyle name="Normal 2 4 63" xfId="479" xr:uid="{00000000-0005-0000-0000-0000DF010000}"/>
    <cellStyle name="Normal 2 4 64" xfId="480" xr:uid="{00000000-0005-0000-0000-0000E0010000}"/>
    <cellStyle name="Normal 2 4 65" xfId="481" xr:uid="{00000000-0005-0000-0000-0000E1010000}"/>
    <cellStyle name="Normal 2 4 66" xfId="482" xr:uid="{00000000-0005-0000-0000-0000E2010000}"/>
    <cellStyle name="Normal 2 4 67" xfId="483" xr:uid="{00000000-0005-0000-0000-0000E3010000}"/>
    <cellStyle name="Normal 2 4 68" xfId="484" xr:uid="{00000000-0005-0000-0000-0000E4010000}"/>
    <cellStyle name="Normal 2 4 7" xfId="485" xr:uid="{00000000-0005-0000-0000-0000E5010000}"/>
    <cellStyle name="Normal 2 4 8" xfId="486" xr:uid="{00000000-0005-0000-0000-0000E6010000}"/>
    <cellStyle name="Normal 2 4 9" xfId="487" xr:uid="{00000000-0005-0000-0000-0000E7010000}"/>
    <cellStyle name="Normal 2 40" xfId="488" xr:uid="{00000000-0005-0000-0000-0000E8010000}"/>
    <cellStyle name="Normal 2 5" xfId="489" xr:uid="{00000000-0005-0000-0000-0000E9010000}"/>
    <cellStyle name="Normal 2 6" xfId="490" xr:uid="{00000000-0005-0000-0000-0000EA010000}"/>
    <cellStyle name="Normal 2 7" xfId="491" xr:uid="{00000000-0005-0000-0000-0000EB010000}"/>
    <cellStyle name="Normal 2 8" xfId="492" xr:uid="{00000000-0005-0000-0000-0000EC010000}"/>
    <cellStyle name="Normal 2 9" xfId="493" xr:uid="{00000000-0005-0000-0000-0000ED010000}"/>
    <cellStyle name="Normal 20" xfId="494" xr:uid="{00000000-0005-0000-0000-0000EE010000}"/>
    <cellStyle name="Normal 21" xfId="495" xr:uid="{00000000-0005-0000-0000-0000EF010000}"/>
    <cellStyle name="Normal 22" xfId="496" xr:uid="{00000000-0005-0000-0000-0000F0010000}"/>
    <cellStyle name="Normal 23" xfId="497" xr:uid="{00000000-0005-0000-0000-0000F1010000}"/>
    <cellStyle name="Normal 24" xfId="498" xr:uid="{00000000-0005-0000-0000-0000F2010000}"/>
    <cellStyle name="Normal 25" xfId="499" xr:uid="{00000000-0005-0000-0000-0000F3010000}"/>
    <cellStyle name="Normal 26" xfId="500" xr:uid="{00000000-0005-0000-0000-0000F4010000}"/>
    <cellStyle name="Normal 27" xfId="501" xr:uid="{00000000-0005-0000-0000-0000F5010000}"/>
    <cellStyle name="Normal 28" xfId="502" xr:uid="{00000000-0005-0000-0000-0000F6010000}"/>
    <cellStyle name="Normal 28 10" xfId="503" xr:uid="{00000000-0005-0000-0000-0000F7010000}"/>
    <cellStyle name="Normal 28 11" xfId="504" xr:uid="{00000000-0005-0000-0000-0000F8010000}"/>
    <cellStyle name="Normal 28 12" xfId="505" xr:uid="{00000000-0005-0000-0000-0000F9010000}"/>
    <cellStyle name="Normal 28 13" xfId="506" xr:uid="{00000000-0005-0000-0000-0000FA010000}"/>
    <cellStyle name="Normal 28 14" xfId="507" xr:uid="{00000000-0005-0000-0000-0000FB010000}"/>
    <cellStyle name="Normal 28 15" xfId="508" xr:uid="{00000000-0005-0000-0000-0000FC010000}"/>
    <cellStyle name="Normal 28 16" xfId="509" xr:uid="{00000000-0005-0000-0000-0000FD010000}"/>
    <cellStyle name="Normal 28 17" xfId="510" xr:uid="{00000000-0005-0000-0000-0000FE010000}"/>
    <cellStyle name="Normal 28 18" xfId="511" xr:uid="{00000000-0005-0000-0000-0000FF010000}"/>
    <cellStyle name="Normal 28 19" xfId="512" xr:uid="{00000000-0005-0000-0000-000000020000}"/>
    <cellStyle name="Normal 28 2" xfId="513" xr:uid="{00000000-0005-0000-0000-000001020000}"/>
    <cellStyle name="Normal 28 20" xfId="514" xr:uid="{00000000-0005-0000-0000-000002020000}"/>
    <cellStyle name="Normal 28 21" xfId="515" xr:uid="{00000000-0005-0000-0000-000003020000}"/>
    <cellStyle name="Normal 28 22" xfId="516" xr:uid="{00000000-0005-0000-0000-000004020000}"/>
    <cellStyle name="Normal 28 23" xfId="517" xr:uid="{00000000-0005-0000-0000-000005020000}"/>
    <cellStyle name="Normal 28 24" xfId="518" xr:uid="{00000000-0005-0000-0000-000006020000}"/>
    <cellStyle name="Normal 28 25" xfId="519" xr:uid="{00000000-0005-0000-0000-000007020000}"/>
    <cellStyle name="Normal 28 26" xfId="520" xr:uid="{00000000-0005-0000-0000-000008020000}"/>
    <cellStyle name="Normal 28 27" xfId="521" xr:uid="{00000000-0005-0000-0000-000009020000}"/>
    <cellStyle name="Normal 28 28" xfId="522" xr:uid="{00000000-0005-0000-0000-00000A020000}"/>
    <cellStyle name="Normal 28 29" xfId="523" xr:uid="{00000000-0005-0000-0000-00000B020000}"/>
    <cellStyle name="Normal 28 3" xfId="524" xr:uid="{00000000-0005-0000-0000-00000C020000}"/>
    <cellStyle name="Normal 28 30" xfId="525" xr:uid="{00000000-0005-0000-0000-00000D020000}"/>
    <cellStyle name="Normal 28 31" xfId="526" xr:uid="{00000000-0005-0000-0000-00000E020000}"/>
    <cellStyle name="Normal 28 32" xfId="527" xr:uid="{00000000-0005-0000-0000-00000F020000}"/>
    <cellStyle name="Normal 28 33" xfId="528" xr:uid="{00000000-0005-0000-0000-000010020000}"/>
    <cellStyle name="Normal 28 34" xfId="529" xr:uid="{00000000-0005-0000-0000-000011020000}"/>
    <cellStyle name="Normal 28 35" xfId="530" xr:uid="{00000000-0005-0000-0000-000012020000}"/>
    <cellStyle name="Normal 28 36" xfId="531" xr:uid="{00000000-0005-0000-0000-000013020000}"/>
    <cellStyle name="Normal 28 37" xfId="532" xr:uid="{00000000-0005-0000-0000-000014020000}"/>
    <cellStyle name="Normal 28 38" xfId="533" xr:uid="{00000000-0005-0000-0000-000015020000}"/>
    <cellStyle name="Normal 28 39" xfId="534" xr:uid="{00000000-0005-0000-0000-000016020000}"/>
    <cellStyle name="Normal 28 4" xfId="535" xr:uid="{00000000-0005-0000-0000-000017020000}"/>
    <cellStyle name="Normal 28 40" xfId="536" xr:uid="{00000000-0005-0000-0000-000018020000}"/>
    <cellStyle name="Normal 28 41" xfId="537" xr:uid="{00000000-0005-0000-0000-000019020000}"/>
    <cellStyle name="Normal 28 42" xfId="538" xr:uid="{00000000-0005-0000-0000-00001A020000}"/>
    <cellStyle name="Normal 28 43" xfId="539" xr:uid="{00000000-0005-0000-0000-00001B020000}"/>
    <cellStyle name="Normal 28 44" xfId="540" xr:uid="{00000000-0005-0000-0000-00001C020000}"/>
    <cellStyle name="Normal 28 45" xfId="541" xr:uid="{00000000-0005-0000-0000-00001D020000}"/>
    <cellStyle name="Normal 28 46" xfId="542" xr:uid="{00000000-0005-0000-0000-00001E020000}"/>
    <cellStyle name="Normal 28 47" xfId="543" xr:uid="{00000000-0005-0000-0000-00001F020000}"/>
    <cellStyle name="Normal 28 48" xfId="544" xr:uid="{00000000-0005-0000-0000-000020020000}"/>
    <cellStyle name="Normal 28 49" xfId="545" xr:uid="{00000000-0005-0000-0000-000021020000}"/>
    <cellStyle name="Normal 28 5" xfId="546" xr:uid="{00000000-0005-0000-0000-000022020000}"/>
    <cellStyle name="Normal 28 50" xfId="547" xr:uid="{00000000-0005-0000-0000-000023020000}"/>
    <cellStyle name="Normal 28 51" xfId="548" xr:uid="{00000000-0005-0000-0000-000024020000}"/>
    <cellStyle name="Normal 28 52" xfId="549" xr:uid="{00000000-0005-0000-0000-000025020000}"/>
    <cellStyle name="Normal 28 53" xfId="550" xr:uid="{00000000-0005-0000-0000-000026020000}"/>
    <cellStyle name="Normal 28 54" xfId="551" xr:uid="{00000000-0005-0000-0000-000027020000}"/>
    <cellStyle name="Normal 28 55" xfId="552" xr:uid="{00000000-0005-0000-0000-000028020000}"/>
    <cellStyle name="Normal 28 56" xfId="553" xr:uid="{00000000-0005-0000-0000-000029020000}"/>
    <cellStyle name="Normal 28 57" xfId="554" xr:uid="{00000000-0005-0000-0000-00002A020000}"/>
    <cellStyle name="Normal 28 58" xfId="555" xr:uid="{00000000-0005-0000-0000-00002B020000}"/>
    <cellStyle name="Normal 28 59" xfId="556" xr:uid="{00000000-0005-0000-0000-00002C020000}"/>
    <cellStyle name="Normal 28 6" xfId="557" xr:uid="{00000000-0005-0000-0000-00002D020000}"/>
    <cellStyle name="Normal 28 60" xfId="558" xr:uid="{00000000-0005-0000-0000-00002E020000}"/>
    <cellStyle name="Normal 28 61" xfId="559" xr:uid="{00000000-0005-0000-0000-00002F020000}"/>
    <cellStyle name="Normal 28 62" xfId="560" xr:uid="{00000000-0005-0000-0000-000030020000}"/>
    <cellStyle name="Normal 28 63" xfId="561" xr:uid="{00000000-0005-0000-0000-000031020000}"/>
    <cellStyle name="Normal 28 64" xfId="562" xr:uid="{00000000-0005-0000-0000-000032020000}"/>
    <cellStyle name="Normal 28 65" xfId="563" xr:uid="{00000000-0005-0000-0000-000033020000}"/>
    <cellStyle name="Normal 28 66" xfId="564" xr:uid="{00000000-0005-0000-0000-000034020000}"/>
    <cellStyle name="Normal 28 67" xfId="565" xr:uid="{00000000-0005-0000-0000-000035020000}"/>
    <cellStyle name="Normal 28 68" xfId="566" xr:uid="{00000000-0005-0000-0000-000036020000}"/>
    <cellStyle name="Normal 28 69" xfId="567" xr:uid="{00000000-0005-0000-0000-000037020000}"/>
    <cellStyle name="Normal 28 7" xfId="568" xr:uid="{00000000-0005-0000-0000-000038020000}"/>
    <cellStyle name="Normal 28 70" xfId="569" xr:uid="{00000000-0005-0000-0000-000039020000}"/>
    <cellStyle name="Normal 28 71" xfId="570" xr:uid="{00000000-0005-0000-0000-00003A020000}"/>
    <cellStyle name="Normal 28 72" xfId="571" xr:uid="{00000000-0005-0000-0000-00003B020000}"/>
    <cellStyle name="Normal 28 8" xfId="572" xr:uid="{00000000-0005-0000-0000-00003C020000}"/>
    <cellStyle name="Normal 28 9" xfId="573" xr:uid="{00000000-0005-0000-0000-00003D020000}"/>
    <cellStyle name="Normal 29" xfId="574" xr:uid="{00000000-0005-0000-0000-00003E020000}"/>
    <cellStyle name="Normal 29 10" xfId="575" xr:uid="{00000000-0005-0000-0000-00003F020000}"/>
    <cellStyle name="Normal 29 11" xfId="576" xr:uid="{00000000-0005-0000-0000-000040020000}"/>
    <cellStyle name="Normal 29 12" xfId="577" xr:uid="{00000000-0005-0000-0000-000041020000}"/>
    <cellStyle name="Normal 29 13" xfId="578" xr:uid="{00000000-0005-0000-0000-000042020000}"/>
    <cellStyle name="Normal 29 14" xfId="579" xr:uid="{00000000-0005-0000-0000-000043020000}"/>
    <cellStyle name="Normal 29 15" xfId="580" xr:uid="{00000000-0005-0000-0000-000044020000}"/>
    <cellStyle name="Normal 29 16" xfId="581" xr:uid="{00000000-0005-0000-0000-000045020000}"/>
    <cellStyle name="Normal 29 17" xfId="582" xr:uid="{00000000-0005-0000-0000-000046020000}"/>
    <cellStyle name="Normal 29 18" xfId="583" xr:uid="{00000000-0005-0000-0000-000047020000}"/>
    <cellStyle name="Normal 29 19" xfId="584" xr:uid="{00000000-0005-0000-0000-000048020000}"/>
    <cellStyle name="Normal 29 2" xfId="585" xr:uid="{00000000-0005-0000-0000-000049020000}"/>
    <cellStyle name="Normal 29 2 10" xfId="586" xr:uid="{00000000-0005-0000-0000-00004A020000}"/>
    <cellStyle name="Normal 29 2 11" xfId="587" xr:uid="{00000000-0005-0000-0000-00004B020000}"/>
    <cellStyle name="Normal 29 2 12" xfId="588" xr:uid="{00000000-0005-0000-0000-00004C020000}"/>
    <cellStyle name="Normal 29 2 13" xfId="589" xr:uid="{00000000-0005-0000-0000-00004D020000}"/>
    <cellStyle name="Normal 29 2 14" xfId="590" xr:uid="{00000000-0005-0000-0000-00004E020000}"/>
    <cellStyle name="Normal 29 2 15" xfId="591" xr:uid="{00000000-0005-0000-0000-00004F020000}"/>
    <cellStyle name="Normal 29 2 16" xfId="592" xr:uid="{00000000-0005-0000-0000-000050020000}"/>
    <cellStyle name="Normal 29 2 17" xfId="593" xr:uid="{00000000-0005-0000-0000-000051020000}"/>
    <cellStyle name="Normal 29 2 18" xfId="594" xr:uid="{00000000-0005-0000-0000-000052020000}"/>
    <cellStyle name="Normal 29 2 19" xfId="595" xr:uid="{00000000-0005-0000-0000-000053020000}"/>
    <cellStyle name="Normal 29 2 2" xfId="596" xr:uid="{00000000-0005-0000-0000-000054020000}"/>
    <cellStyle name="Normal 29 2 20" xfId="597" xr:uid="{00000000-0005-0000-0000-000055020000}"/>
    <cellStyle name="Normal 29 2 21" xfId="598" xr:uid="{00000000-0005-0000-0000-000056020000}"/>
    <cellStyle name="Normal 29 2 22" xfId="599" xr:uid="{00000000-0005-0000-0000-000057020000}"/>
    <cellStyle name="Normal 29 2 23" xfId="600" xr:uid="{00000000-0005-0000-0000-000058020000}"/>
    <cellStyle name="Normal 29 2 24" xfId="601" xr:uid="{00000000-0005-0000-0000-000059020000}"/>
    <cellStyle name="Normal 29 2 25" xfId="602" xr:uid="{00000000-0005-0000-0000-00005A020000}"/>
    <cellStyle name="Normal 29 2 26" xfId="603" xr:uid="{00000000-0005-0000-0000-00005B020000}"/>
    <cellStyle name="Normal 29 2 27" xfId="604" xr:uid="{00000000-0005-0000-0000-00005C020000}"/>
    <cellStyle name="Normal 29 2 28" xfId="605" xr:uid="{00000000-0005-0000-0000-00005D020000}"/>
    <cellStyle name="Normal 29 2 29" xfId="606" xr:uid="{00000000-0005-0000-0000-00005E020000}"/>
    <cellStyle name="Normal 29 2 3" xfId="607" xr:uid="{00000000-0005-0000-0000-00005F020000}"/>
    <cellStyle name="Normal 29 2 30" xfId="608" xr:uid="{00000000-0005-0000-0000-000060020000}"/>
    <cellStyle name="Normal 29 2 31" xfId="609" xr:uid="{00000000-0005-0000-0000-000061020000}"/>
    <cellStyle name="Normal 29 2 32" xfId="610" xr:uid="{00000000-0005-0000-0000-000062020000}"/>
    <cellStyle name="Normal 29 2 33" xfId="611" xr:uid="{00000000-0005-0000-0000-000063020000}"/>
    <cellStyle name="Normal 29 2 34" xfId="612" xr:uid="{00000000-0005-0000-0000-000064020000}"/>
    <cellStyle name="Normal 29 2 35" xfId="613" xr:uid="{00000000-0005-0000-0000-000065020000}"/>
    <cellStyle name="Normal 29 2 36" xfId="614" xr:uid="{00000000-0005-0000-0000-000066020000}"/>
    <cellStyle name="Normal 29 2 37" xfId="615" xr:uid="{00000000-0005-0000-0000-000067020000}"/>
    <cellStyle name="Normal 29 2 38" xfId="616" xr:uid="{00000000-0005-0000-0000-000068020000}"/>
    <cellStyle name="Normal 29 2 39" xfId="617" xr:uid="{00000000-0005-0000-0000-000069020000}"/>
    <cellStyle name="Normal 29 2 4" xfId="618" xr:uid="{00000000-0005-0000-0000-00006A020000}"/>
    <cellStyle name="Normal 29 2 40" xfId="619" xr:uid="{00000000-0005-0000-0000-00006B020000}"/>
    <cellStyle name="Normal 29 2 41" xfId="620" xr:uid="{00000000-0005-0000-0000-00006C020000}"/>
    <cellStyle name="Normal 29 2 42" xfId="621" xr:uid="{00000000-0005-0000-0000-00006D020000}"/>
    <cellStyle name="Normal 29 2 43" xfId="622" xr:uid="{00000000-0005-0000-0000-00006E020000}"/>
    <cellStyle name="Normal 29 2 44" xfId="623" xr:uid="{00000000-0005-0000-0000-00006F020000}"/>
    <cellStyle name="Normal 29 2 45" xfId="624" xr:uid="{00000000-0005-0000-0000-000070020000}"/>
    <cellStyle name="Normal 29 2 46" xfId="625" xr:uid="{00000000-0005-0000-0000-000071020000}"/>
    <cellStyle name="Normal 29 2 47" xfId="626" xr:uid="{00000000-0005-0000-0000-000072020000}"/>
    <cellStyle name="Normal 29 2 48" xfId="627" xr:uid="{00000000-0005-0000-0000-000073020000}"/>
    <cellStyle name="Normal 29 2 49" xfId="628" xr:uid="{00000000-0005-0000-0000-000074020000}"/>
    <cellStyle name="Normal 29 2 5" xfId="629" xr:uid="{00000000-0005-0000-0000-000075020000}"/>
    <cellStyle name="Normal 29 2 50" xfId="630" xr:uid="{00000000-0005-0000-0000-000076020000}"/>
    <cellStyle name="Normal 29 2 51" xfId="631" xr:uid="{00000000-0005-0000-0000-000077020000}"/>
    <cellStyle name="Normal 29 2 52" xfId="632" xr:uid="{00000000-0005-0000-0000-000078020000}"/>
    <cellStyle name="Normal 29 2 53" xfId="633" xr:uid="{00000000-0005-0000-0000-000079020000}"/>
    <cellStyle name="Normal 29 2 54" xfId="634" xr:uid="{00000000-0005-0000-0000-00007A020000}"/>
    <cellStyle name="Normal 29 2 55" xfId="635" xr:uid="{00000000-0005-0000-0000-00007B020000}"/>
    <cellStyle name="Normal 29 2 56" xfId="636" xr:uid="{00000000-0005-0000-0000-00007C020000}"/>
    <cellStyle name="Normal 29 2 57" xfId="637" xr:uid="{00000000-0005-0000-0000-00007D020000}"/>
    <cellStyle name="Normal 29 2 58" xfId="638" xr:uid="{00000000-0005-0000-0000-00007E020000}"/>
    <cellStyle name="Normal 29 2 59" xfId="639" xr:uid="{00000000-0005-0000-0000-00007F020000}"/>
    <cellStyle name="Normal 29 2 6" xfId="640" xr:uid="{00000000-0005-0000-0000-000080020000}"/>
    <cellStyle name="Normal 29 2 60" xfId="641" xr:uid="{00000000-0005-0000-0000-000081020000}"/>
    <cellStyle name="Normal 29 2 61" xfId="642" xr:uid="{00000000-0005-0000-0000-000082020000}"/>
    <cellStyle name="Normal 29 2 62" xfId="643" xr:uid="{00000000-0005-0000-0000-000083020000}"/>
    <cellStyle name="Normal 29 2 63" xfId="644" xr:uid="{00000000-0005-0000-0000-000084020000}"/>
    <cellStyle name="Normal 29 2 64" xfId="645" xr:uid="{00000000-0005-0000-0000-000085020000}"/>
    <cellStyle name="Normal 29 2 65" xfId="646" xr:uid="{00000000-0005-0000-0000-000086020000}"/>
    <cellStyle name="Normal 29 2 66" xfId="647" xr:uid="{00000000-0005-0000-0000-000087020000}"/>
    <cellStyle name="Normal 29 2 67" xfId="648" xr:uid="{00000000-0005-0000-0000-000088020000}"/>
    <cellStyle name="Normal 29 2 7" xfId="649" xr:uid="{00000000-0005-0000-0000-000089020000}"/>
    <cellStyle name="Normal 29 2 8" xfId="650" xr:uid="{00000000-0005-0000-0000-00008A020000}"/>
    <cellStyle name="Normal 29 2 9" xfId="651" xr:uid="{00000000-0005-0000-0000-00008B020000}"/>
    <cellStyle name="Normal 29 20" xfId="652" xr:uid="{00000000-0005-0000-0000-00008C020000}"/>
    <cellStyle name="Normal 29 21" xfId="653" xr:uid="{00000000-0005-0000-0000-00008D020000}"/>
    <cellStyle name="Normal 29 22" xfId="654" xr:uid="{00000000-0005-0000-0000-00008E020000}"/>
    <cellStyle name="Normal 29 23" xfId="655" xr:uid="{00000000-0005-0000-0000-00008F020000}"/>
    <cellStyle name="Normal 29 24" xfId="656" xr:uid="{00000000-0005-0000-0000-000090020000}"/>
    <cellStyle name="Normal 29 25" xfId="657" xr:uid="{00000000-0005-0000-0000-000091020000}"/>
    <cellStyle name="Normal 29 26" xfId="658" xr:uid="{00000000-0005-0000-0000-000092020000}"/>
    <cellStyle name="Normal 29 27" xfId="659" xr:uid="{00000000-0005-0000-0000-000093020000}"/>
    <cellStyle name="Normal 29 28" xfId="660" xr:uid="{00000000-0005-0000-0000-000094020000}"/>
    <cellStyle name="Normal 29 29" xfId="661" xr:uid="{00000000-0005-0000-0000-000095020000}"/>
    <cellStyle name="Normal 29 3" xfId="662" xr:uid="{00000000-0005-0000-0000-000096020000}"/>
    <cellStyle name="Normal 29 30" xfId="663" xr:uid="{00000000-0005-0000-0000-000097020000}"/>
    <cellStyle name="Normal 29 31" xfId="664" xr:uid="{00000000-0005-0000-0000-000098020000}"/>
    <cellStyle name="Normal 29 32" xfId="665" xr:uid="{00000000-0005-0000-0000-000099020000}"/>
    <cellStyle name="Normal 29 33" xfId="666" xr:uid="{00000000-0005-0000-0000-00009A020000}"/>
    <cellStyle name="Normal 29 34" xfId="667" xr:uid="{00000000-0005-0000-0000-00009B020000}"/>
    <cellStyle name="Normal 29 35" xfId="668" xr:uid="{00000000-0005-0000-0000-00009C020000}"/>
    <cellStyle name="Normal 29 36" xfId="669" xr:uid="{00000000-0005-0000-0000-00009D020000}"/>
    <cellStyle name="Normal 29 37" xfId="670" xr:uid="{00000000-0005-0000-0000-00009E020000}"/>
    <cellStyle name="Normal 29 38" xfId="671" xr:uid="{00000000-0005-0000-0000-00009F020000}"/>
    <cellStyle name="Normal 29 39" xfId="672" xr:uid="{00000000-0005-0000-0000-0000A0020000}"/>
    <cellStyle name="Normal 29 4" xfId="673" xr:uid="{00000000-0005-0000-0000-0000A1020000}"/>
    <cellStyle name="Normal 29 40" xfId="674" xr:uid="{00000000-0005-0000-0000-0000A2020000}"/>
    <cellStyle name="Normal 29 41" xfId="675" xr:uid="{00000000-0005-0000-0000-0000A3020000}"/>
    <cellStyle name="Normal 29 42" xfId="676" xr:uid="{00000000-0005-0000-0000-0000A4020000}"/>
    <cellStyle name="Normal 29 43" xfId="677" xr:uid="{00000000-0005-0000-0000-0000A5020000}"/>
    <cellStyle name="Normal 29 44" xfId="678" xr:uid="{00000000-0005-0000-0000-0000A6020000}"/>
    <cellStyle name="Normal 29 45" xfId="679" xr:uid="{00000000-0005-0000-0000-0000A7020000}"/>
    <cellStyle name="Normal 29 46" xfId="680" xr:uid="{00000000-0005-0000-0000-0000A8020000}"/>
    <cellStyle name="Normal 29 47" xfId="681" xr:uid="{00000000-0005-0000-0000-0000A9020000}"/>
    <cellStyle name="Normal 29 48" xfId="682" xr:uid="{00000000-0005-0000-0000-0000AA020000}"/>
    <cellStyle name="Normal 29 49" xfId="683" xr:uid="{00000000-0005-0000-0000-0000AB020000}"/>
    <cellStyle name="Normal 29 5" xfId="684" xr:uid="{00000000-0005-0000-0000-0000AC020000}"/>
    <cellStyle name="Normal 29 50" xfId="685" xr:uid="{00000000-0005-0000-0000-0000AD020000}"/>
    <cellStyle name="Normal 29 51" xfId="686" xr:uid="{00000000-0005-0000-0000-0000AE020000}"/>
    <cellStyle name="Normal 29 52" xfId="687" xr:uid="{00000000-0005-0000-0000-0000AF020000}"/>
    <cellStyle name="Normal 29 53" xfId="688" xr:uid="{00000000-0005-0000-0000-0000B0020000}"/>
    <cellStyle name="Normal 29 54" xfId="689" xr:uid="{00000000-0005-0000-0000-0000B1020000}"/>
    <cellStyle name="Normal 29 55" xfId="690" xr:uid="{00000000-0005-0000-0000-0000B2020000}"/>
    <cellStyle name="Normal 29 56" xfId="691" xr:uid="{00000000-0005-0000-0000-0000B3020000}"/>
    <cellStyle name="Normal 29 57" xfId="692" xr:uid="{00000000-0005-0000-0000-0000B4020000}"/>
    <cellStyle name="Normal 29 58" xfId="693" xr:uid="{00000000-0005-0000-0000-0000B5020000}"/>
    <cellStyle name="Normal 29 59" xfId="694" xr:uid="{00000000-0005-0000-0000-0000B6020000}"/>
    <cellStyle name="Normal 29 6" xfId="695" xr:uid="{00000000-0005-0000-0000-0000B7020000}"/>
    <cellStyle name="Normal 29 60" xfId="696" xr:uid="{00000000-0005-0000-0000-0000B8020000}"/>
    <cellStyle name="Normal 29 61" xfId="697" xr:uid="{00000000-0005-0000-0000-0000B9020000}"/>
    <cellStyle name="Normal 29 62" xfId="698" xr:uid="{00000000-0005-0000-0000-0000BA020000}"/>
    <cellStyle name="Normal 29 63" xfId="699" xr:uid="{00000000-0005-0000-0000-0000BB020000}"/>
    <cellStyle name="Normal 29 64" xfId="700" xr:uid="{00000000-0005-0000-0000-0000BC020000}"/>
    <cellStyle name="Normal 29 65" xfId="701" xr:uid="{00000000-0005-0000-0000-0000BD020000}"/>
    <cellStyle name="Normal 29 66" xfId="702" xr:uid="{00000000-0005-0000-0000-0000BE020000}"/>
    <cellStyle name="Normal 29 67" xfId="703" xr:uid="{00000000-0005-0000-0000-0000BF020000}"/>
    <cellStyle name="Normal 29 7" xfId="704" xr:uid="{00000000-0005-0000-0000-0000C0020000}"/>
    <cellStyle name="Normal 29 8" xfId="705" xr:uid="{00000000-0005-0000-0000-0000C1020000}"/>
    <cellStyle name="Normal 29 9" xfId="706" xr:uid="{00000000-0005-0000-0000-0000C2020000}"/>
    <cellStyle name="Normal 3" xfId="707" xr:uid="{00000000-0005-0000-0000-0000C3020000}"/>
    <cellStyle name="Normal 3 2" xfId="708" xr:uid="{00000000-0005-0000-0000-0000C4020000}"/>
    <cellStyle name="Normal 30" xfId="709" xr:uid="{00000000-0005-0000-0000-0000C5020000}"/>
    <cellStyle name="Normal 30 10" xfId="710" xr:uid="{00000000-0005-0000-0000-0000C6020000}"/>
    <cellStyle name="Normal 30 11" xfId="711" xr:uid="{00000000-0005-0000-0000-0000C7020000}"/>
    <cellStyle name="Normal 30 12" xfId="712" xr:uid="{00000000-0005-0000-0000-0000C8020000}"/>
    <cellStyle name="Normal 30 13" xfId="713" xr:uid="{00000000-0005-0000-0000-0000C9020000}"/>
    <cellStyle name="Normal 30 14" xfId="714" xr:uid="{00000000-0005-0000-0000-0000CA020000}"/>
    <cellStyle name="Normal 30 15" xfId="715" xr:uid="{00000000-0005-0000-0000-0000CB020000}"/>
    <cellStyle name="Normal 30 16" xfId="716" xr:uid="{00000000-0005-0000-0000-0000CC020000}"/>
    <cellStyle name="Normal 30 17" xfId="717" xr:uid="{00000000-0005-0000-0000-0000CD020000}"/>
    <cellStyle name="Normal 30 18" xfId="718" xr:uid="{00000000-0005-0000-0000-0000CE020000}"/>
    <cellStyle name="Normal 30 19" xfId="719" xr:uid="{00000000-0005-0000-0000-0000CF020000}"/>
    <cellStyle name="Normal 30 2" xfId="720" xr:uid="{00000000-0005-0000-0000-0000D0020000}"/>
    <cellStyle name="Normal 30 20" xfId="721" xr:uid="{00000000-0005-0000-0000-0000D1020000}"/>
    <cellStyle name="Normal 30 21" xfId="722" xr:uid="{00000000-0005-0000-0000-0000D2020000}"/>
    <cellStyle name="Normal 30 22" xfId="723" xr:uid="{00000000-0005-0000-0000-0000D3020000}"/>
    <cellStyle name="Normal 30 23" xfId="724" xr:uid="{00000000-0005-0000-0000-0000D4020000}"/>
    <cellStyle name="Normal 30 24" xfId="725" xr:uid="{00000000-0005-0000-0000-0000D5020000}"/>
    <cellStyle name="Normal 30 25" xfId="726" xr:uid="{00000000-0005-0000-0000-0000D6020000}"/>
    <cellStyle name="Normal 30 26" xfId="727" xr:uid="{00000000-0005-0000-0000-0000D7020000}"/>
    <cellStyle name="Normal 30 27" xfId="728" xr:uid="{00000000-0005-0000-0000-0000D8020000}"/>
    <cellStyle name="Normal 30 28" xfId="729" xr:uid="{00000000-0005-0000-0000-0000D9020000}"/>
    <cellStyle name="Normal 30 29" xfId="730" xr:uid="{00000000-0005-0000-0000-0000DA020000}"/>
    <cellStyle name="Normal 30 3" xfId="731" xr:uid="{00000000-0005-0000-0000-0000DB020000}"/>
    <cellStyle name="Normal 30 30" xfId="732" xr:uid="{00000000-0005-0000-0000-0000DC020000}"/>
    <cellStyle name="Normal 30 31" xfId="733" xr:uid="{00000000-0005-0000-0000-0000DD020000}"/>
    <cellStyle name="Normal 30 32" xfId="734" xr:uid="{00000000-0005-0000-0000-0000DE020000}"/>
    <cellStyle name="Normal 30 33" xfId="735" xr:uid="{00000000-0005-0000-0000-0000DF020000}"/>
    <cellStyle name="Normal 30 34" xfId="736" xr:uid="{00000000-0005-0000-0000-0000E0020000}"/>
    <cellStyle name="Normal 30 35" xfId="737" xr:uid="{00000000-0005-0000-0000-0000E1020000}"/>
    <cellStyle name="Normal 30 36" xfId="738" xr:uid="{00000000-0005-0000-0000-0000E2020000}"/>
    <cellStyle name="Normal 30 37" xfId="739" xr:uid="{00000000-0005-0000-0000-0000E3020000}"/>
    <cellStyle name="Normal 30 38" xfId="740" xr:uid="{00000000-0005-0000-0000-0000E4020000}"/>
    <cellStyle name="Normal 30 39" xfId="741" xr:uid="{00000000-0005-0000-0000-0000E5020000}"/>
    <cellStyle name="Normal 30 4" xfId="742" xr:uid="{00000000-0005-0000-0000-0000E6020000}"/>
    <cellStyle name="Normal 30 40" xfId="743" xr:uid="{00000000-0005-0000-0000-0000E7020000}"/>
    <cellStyle name="Normal 30 41" xfId="744" xr:uid="{00000000-0005-0000-0000-0000E8020000}"/>
    <cellStyle name="Normal 30 42" xfId="745" xr:uid="{00000000-0005-0000-0000-0000E9020000}"/>
    <cellStyle name="Normal 30 43" xfId="746" xr:uid="{00000000-0005-0000-0000-0000EA020000}"/>
    <cellStyle name="Normal 30 44" xfId="747" xr:uid="{00000000-0005-0000-0000-0000EB020000}"/>
    <cellStyle name="Normal 30 45" xfId="748" xr:uid="{00000000-0005-0000-0000-0000EC020000}"/>
    <cellStyle name="Normal 30 46" xfId="749" xr:uid="{00000000-0005-0000-0000-0000ED020000}"/>
    <cellStyle name="Normal 30 47" xfId="750" xr:uid="{00000000-0005-0000-0000-0000EE020000}"/>
    <cellStyle name="Normal 30 48" xfId="751" xr:uid="{00000000-0005-0000-0000-0000EF020000}"/>
    <cellStyle name="Normal 30 49" xfId="752" xr:uid="{00000000-0005-0000-0000-0000F0020000}"/>
    <cellStyle name="Normal 30 5" xfId="753" xr:uid="{00000000-0005-0000-0000-0000F1020000}"/>
    <cellStyle name="Normal 30 50" xfId="754" xr:uid="{00000000-0005-0000-0000-0000F2020000}"/>
    <cellStyle name="Normal 30 51" xfId="755" xr:uid="{00000000-0005-0000-0000-0000F3020000}"/>
    <cellStyle name="Normal 30 52" xfId="756" xr:uid="{00000000-0005-0000-0000-0000F4020000}"/>
    <cellStyle name="Normal 30 53" xfId="757" xr:uid="{00000000-0005-0000-0000-0000F5020000}"/>
    <cellStyle name="Normal 30 54" xfId="758" xr:uid="{00000000-0005-0000-0000-0000F6020000}"/>
    <cellStyle name="Normal 30 55" xfId="759" xr:uid="{00000000-0005-0000-0000-0000F7020000}"/>
    <cellStyle name="Normal 30 56" xfId="760" xr:uid="{00000000-0005-0000-0000-0000F8020000}"/>
    <cellStyle name="Normal 30 57" xfId="761" xr:uid="{00000000-0005-0000-0000-0000F9020000}"/>
    <cellStyle name="Normal 30 58" xfId="762" xr:uid="{00000000-0005-0000-0000-0000FA020000}"/>
    <cellStyle name="Normal 30 59" xfId="763" xr:uid="{00000000-0005-0000-0000-0000FB020000}"/>
    <cellStyle name="Normal 30 6" xfId="764" xr:uid="{00000000-0005-0000-0000-0000FC020000}"/>
    <cellStyle name="Normal 30 60" xfId="765" xr:uid="{00000000-0005-0000-0000-0000FD020000}"/>
    <cellStyle name="Normal 30 61" xfId="766" xr:uid="{00000000-0005-0000-0000-0000FE020000}"/>
    <cellStyle name="Normal 30 62" xfId="767" xr:uid="{00000000-0005-0000-0000-0000FF020000}"/>
    <cellStyle name="Normal 30 63" xfId="768" xr:uid="{00000000-0005-0000-0000-000000030000}"/>
    <cellStyle name="Normal 30 64" xfId="769" xr:uid="{00000000-0005-0000-0000-000001030000}"/>
    <cellStyle name="Normal 30 65" xfId="770" xr:uid="{00000000-0005-0000-0000-000002030000}"/>
    <cellStyle name="Normal 30 66" xfId="771" xr:uid="{00000000-0005-0000-0000-000003030000}"/>
    <cellStyle name="Normal 30 7" xfId="772" xr:uid="{00000000-0005-0000-0000-000004030000}"/>
    <cellStyle name="Normal 30 8" xfId="773" xr:uid="{00000000-0005-0000-0000-000005030000}"/>
    <cellStyle name="Normal 30 9" xfId="774" xr:uid="{00000000-0005-0000-0000-000006030000}"/>
    <cellStyle name="Normal 31" xfId="775" xr:uid="{00000000-0005-0000-0000-000007030000}"/>
    <cellStyle name="Normal 31 10" xfId="776" xr:uid="{00000000-0005-0000-0000-000008030000}"/>
    <cellStyle name="Normal 31 11" xfId="777" xr:uid="{00000000-0005-0000-0000-000009030000}"/>
    <cellStyle name="Normal 31 12" xfId="778" xr:uid="{00000000-0005-0000-0000-00000A030000}"/>
    <cellStyle name="Normal 31 13" xfId="779" xr:uid="{00000000-0005-0000-0000-00000B030000}"/>
    <cellStyle name="Normal 31 14" xfId="780" xr:uid="{00000000-0005-0000-0000-00000C030000}"/>
    <cellStyle name="Normal 31 15" xfId="781" xr:uid="{00000000-0005-0000-0000-00000D030000}"/>
    <cellStyle name="Normal 31 16" xfId="782" xr:uid="{00000000-0005-0000-0000-00000E030000}"/>
    <cellStyle name="Normal 31 17" xfId="783" xr:uid="{00000000-0005-0000-0000-00000F030000}"/>
    <cellStyle name="Normal 31 18" xfId="784" xr:uid="{00000000-0005-0000-0000-000010030000}"/>
    <cellStyle name="Normal 31 19" xfId="785" xr:uid="{00000000-0005-0000-0000-000011030000}"/>
    <cellStyle name="Normal 31 2" xfId="786" xr:uid="{00000000-0005-0000-0000-000012030000}"/>
    <cellStyle name="Normal 31 2 10" xfId="787" xr:uid="{00000000-0005-0000-0000-000013030000}"/>
    <cellStyle name="Normal 31 2 11" xfId="788" xr:uid="{00000000-0005-0000-0000-000014030000}"/>
    <cellStyle name="Normal 31 2 12" xfId="789" xr:uid="{00000000-0005-0000-0000-000015030000}"/>
    <cellStyle name="Normal 31 2 13" xfId="790" xr:uid="{00000000-0005-0000-0000-000016030000}"/>
    <cellStyle name="Normal 31 2 14" xfId="791" xr:uid="{00000000-0005-0000-0000-000017030000}"/>
    <cellStyle name="Normal 31 2 15" xfId="792" xr:uid="{00000000-0005-0000-0000-000018030000}"/>
    <cellStyle name="Normal 31 2 16" xfId="793" xr:uid="{00000000-0005-0000-0000-000019030000}"/>
    <cellStyle name="Normal 31 2 17" xfId="794" xr:uid="{00000000-0005-0000-0000-00001A030000}"/>
    <cellStyle name="Normal 31 2 18" xfId="795" xr:uid="{00000000-0005-0000-0000-00001B030000}"/>
    <cellStyle name="Normal 31 2 19" xfId="796" xr:uid="{00000000-0005-0000-0000-00001C030000}"/>
    <cellStyle name="Normal 31 2 2" xfId="797" xr:uid="{00000000-0005-0000-0000-00001D030000}"/>
    <cellStyle name="Normal 31 2 20" xfId="798" xr:uid="{00000000-0005-0000-0000-00001E030000}"/>
    <cellStyle name="Normal 31 2 21" xfId="799" xr:uid="{00000000-0005-0000-0000-00001F030000}"/>
    <cellStyle name="Normal 31 2 22" xfId="800" xr:uid="{00000000-0005-0000-0000-000020030000}"/>
    <cellStyle name="Normal 31 2 23" xfId="801" xr:uid="{00000000-0005-0000-0000-000021030000}"/>
    <cellStyle name="Normal 31 2 24" xfId="802" xr:uid="{00000000-0005-0000-0000-000022030000}"/>
    <cellStyle name="Normal 31 2 25" xfId="803" xr:uid="{00000000-0005-0000-0000-000023030000}"/>
    <cellStyle name="Normal 31 2 26" xfId="804" xr:uid="{00000000-0005-0000-0000-000024030000}"/>
    <cellStyle name="Normal 31 2 27" xfId="805" xr:uid="{00000000-0005-0000-0000-000025030000}"/>
    <cellStyle name="Normal 31 2 28" xfId="806" xr:uid="{00000000-0005-0000-0000-000026030000}"/>
    <cellStyle name="Normal 31 2 29" xfId="807" xr:uid="{00000000-0005-0000-0000-000027030000}"/>
    <cellStyle name="Normal 31 2 3" xfId="808" xr:uid="{00000000-0005-0000-0000-000028030000}"/>
    <cellStyle name="Normal 31 2 30" xfId="809" xr:uid="{00000000-0005-0000-0000-000029030000}"/>
    <cellStyle name="Normal 31 2 31" xfId="810" xr:uid="{00000000-0005-0000-0000-00002A030000}"/>
    <cellStyle name="Normal 31 2 32" xfId="811" xr:uid="{00000000-0005-0000-0000-00002B030000}"/>
    <cellStyle name="Normal 31 2 33" xfId="812" xr:uid="{00000000-0005-0000-0000-00002C030000}"/>
    <cellStyle name="Normal 31 2 34" xfId="813" xr:uid="{00000000-0005-0000-0000-00002D030000}"/>
    <cellStyle name="Normal 31 2 35" xfId="814" xr:uid="{00000000-0005-0000-0000-00002E030000}"/>
    <cellStyle name="Normal 31 2 36" xfId="815" xr:uid="{00000000-0005-0000-0000-00002F030000}"/>
    <cellStyle name="Normal 31 2 37" xfId="816" xr:uid="{00000000-0005-0000-0000-000030030000}"/>
    <cellStyle name="Normal 31 2 38" xfId="817" xr:uid="{00000000-0005-0000-0000-000031030000}"/>
    <cellStyle name="Normal 31 2 39" xfId="818" xr:uid="{00000000-0005-0000-0000-000032030000}"/>
    <cellStyle name="Normal 31 2 4" xfId="819" xr:uid="{00000000-0005-0000-0000-000033030000}"/>
    <cellStyle name="Normal 31 2 40" xfId="820" xr:uid="{00000000-0005-0000-0000-000034030000}"/>
    <cellStyle name="Normal 31 2 41" xfId="821" xr:uid="{00000000-0005-0000-0000-000035030000}"/>
    <cellStyle name="Normal 31 2 42" xfId="822" xr:uid="{00000000-0005-0000-0000-000036030000}"/>
    <cellStyle name="Normal 31 2 43" xfId="823" xr:uid="{00000000-0005-0000-0000-000037030000}"/>
    <cellStyle name="Normal 31 2 44" xfId="824" xr:uid="{00000000-0005-0000-0000-000038030000}"/>
    <cellStyle name="Normal 31 2 45" xfId="825" xr:uid="{00000000-0005-0000-0000-000039030000}"/>
    <cellStyle name="Normal 31 2 46" xfId="826" xr:uid="{00000000-0005-0000-0000-00003A030000}"/>
    <cellStyle name="Normal 31 2 47" xfId="827" xr:uid="{00000000-0005-0000-0000-00003B030000}"/>
    <cellStyle name="Normal 31 2 48" xfId="828" xr:uid="{00000000-0005-0000-0000-00003C030000}"/>
    <cellStyle name="Normal 31 2 49" xfId="829" xr:uid="{00000000-0005-0000-0000-00003D030000}"/>
    <cellStyle name="Normal 31 2 5" xfId="830" xr:uid="{00000000-0005-0000-0000-00003E030000}"/>
    <cellStyle name="Normal 31 2 50" xfId="831" xr:uid="{00000000-0005-0000-0000-00003F030000}"/>
    <cellStyle name="Normal 31 2 51" xfId="832" xr:uid="{00000000-0005-0000-0000-000040030000}"/>
    <cellStyle name="Normal 31 2 52" xfId="833" xr:uid="{00000000-0005-0000-0000-000041030000}"/>
    <cellStyle name="Normal 31 2 53" xfId="834" xr:uid="{00000000-0005-0000-0000-000042030000}"/>
    <cellStyle name="Normal 31 2 54" xfId="835" xr:uid="{00000000-0005-0000-0000-000043030000}"/>
    <cellStyle name="Normal 31 2 55" xfId="836" xr:uid="{00000000-0005-0000-0000-000044030000}"/>
    <cellStyle name="Normal 31 2 56" xfId="837" xr:uid="{00000000-0005-0000-0000-000045030000}"/>
    <cellStyle name="Normal 31 2 57" xfId="838" xr:uid="{00000000-0005-0000-0000-000046030000}"/>
    <cellStyle name="Normal 31 2 58" xfId="839" xr:uid="{00000000-0005-0000-0000-000047030000}"/>
    <cellStyle name="Normal 31 2 59" xfId="840" xr:uid="{00000000-0005-0000-0000-000048030000}"/>
    <cellStyle name="Normal 31 2 6" xfId="841" xr:uid="{00000000-0005-0000-0000-000049030000}"/>
    <cellStyle name="Normal 31 2 60" xfId="842" xr:uid="{00000000-0005-0000-0000-00004A030000}"/>
    <cellStyle name="Normal 31 2 61" xfId="843" xr:uid="{00000000-0005-0000-0000-00004B030000}"/>
    <cellStyle name="Normal 31 2 62" xfId="844" xr:uid="{00000000-0005-0000-0000-00004C030000}"/>
    <cellStyle name="Normal 31 2 63" xfId="845" xr:uid="{00000000-0005-0000-0000-00004D030000}"/>
    <cellStyle name="Normal 31 2 64" xfId="846" xr:uid="{00000000-0005-0000-0000-00004E030000}"/>
    <cellStyle name="Normal 31 2 65" xfId="847" xr:uid="{00000000-0005-0000-0000-00004F030000}"/>
    <cellStyle name="Normal 31 2 66" xfId="848" xr:uid="{00000000-0005-0000-0000-000050030000}"/>
    <cellStyle name="Normal 31 2 67" xfId="849" xr:uid="{00000000-0005-0000-0000-000051030000}"/>
    <cellStyle name="Normal 31 2 7" xfId="850" xr:uid="{00000000-0005-0000-0000-000052030000}"/>
    <cellStyle name="Normal 31 2 8" xfId="851" xr:uid="{00000000-0005-0000-0000-000053030000}"/>
    <cellStyle name="Normal 31 2 9" xfId="852" xr:uid="{00000000-0005-0000-0000-000054030000}"/>
    <cellStyle name="Normal 31 20" xfId="853" xr:uid="{00000000-0005-0000-0000-000055030000}"/>
    <cellStyle name="Normal 31 21" xfId="854" xr:uid="{00000000-0005-0000-0000-000056030000}"/>
    <cellStyle name="Normal 31 22" xfId="855" xr:uid="{00000000-0005-0000-0000-000057030000}"/>
    <cellStyle name="Normal 31 23" xfId="856" xr:uid="{00000000-0005-0000-0000-000058030000}"/>
    <cellStyle name="Normal 31 24" xfId="857" xr:uid="{00000000-0005-0000-0000-000059030000}"/>
    <cellStyle name="Normal 31 25" xfId="858" xr:uid="{00000000-0005-0000-0000-00005A030000}"/>
    <cellStyle name="Normal 31 26" xfId="859" xr:uid="{00000000-0005-0000-0000-00005B030000}"/>
    <cellStyle name="Normal 31 27" xfId="860" xr:uid="{00000000-0005-0000-0000-00005C030000}"/>
    <cellStyle name="Normal 31 28" xfId="861" xr:uid="{00000000-0005-0000-0000-00005D030000}"/>
    <cellStyle name="Normal 31 29" xfId="862" xr:uid="{00000000-0005-0000-0000-00005E030000}"/>
    <cellStyle name="Normal 31 3" xfId="863" xr:uid="{00000000-0005-0000-0000-00005F030000}"/>
    <cellStyle name="Normal 31 30" xfId="864" xr:uid="{00000000-0005-0000-0000-000060030000}"/>
    <cellStyle name="Normal 31 31" xfId="865" xr:uid="{00000000-0005-0000-0000-000061030000}"/>
    <cellStyle name="Normal 31 32" xfId="866" xr:uid="{00000000-0005-0000-0000-000062030000}"/>
    <cellStyle name="Normal 31 33" xfId="867" xr:uid="{00000000-0005-0000-0000-000063030000}"/>
    <cellStyle name="Normal 31 34" xfId="868" xr:uid="{00000000-0005-0000-0000-000064030000}"/>
    <cellStyle name="Normal 31 35" xfId="869" xr:uid="{00000000-0005-0000-0000-000065030000}"/>
    <cellStyle name="Normal 31 36" xfId="870" xr:uid="{00000000-0005-0000-0000-000066030000}"/>
    <cellStyle name="Normal 31 37" xfId="871" xr:uid="{00000000-0005-0000-0000-000067030000}"/>
    <cellStyle name="Normal 31 38" xfId="872" xr:uid="{00000000-0005-0000-0000-000068030000}"/>
    <cellStyle name="Normal 31 39" xfId="873" xr:uid="{00000000-0005-0000-0000-000069030000}"/>
    <cellStyle name="Normal 31 4" xfId="874" xr:uid="{00000000-0005-0000-0000-00006A030000}"/>
    <cellStyle name="Normal 31 40" xfId="875" xr:uid="{00000000-0005-0000-0000-00006B030000}"/>
    <cellStyle name="Normal 31 41" xfId="876" xr:uid="{00000000-0005-0000-0000-00006C030000}"/>
    <cellStyle name="Normal 31 42" xfId="877" xr:uid="{00000000-0005-0000-0000-00006D030000}"/>
    <cellStyle name="Normal 31 43" xfId="878" xr:uid="{00000000-0005-0000-0000-00006E030000}"/>
    <cellStyle name="Normal 31 44" xfId="879" xr:uid="{00000000-0005-0000-0000-00006F030000}"/>
    <cellStyle name="Normal 31 45" xfId="880" xr:uid="{00000000-0005-0000-0000-000070030000}"/>
    <cellStyle name="Normal 31 46" xfId="881" xr:uid="{00000000-0005-0000-0000-000071030000}"/>
    <cellStyle name="Normal 31 47" xfId="882" xr:uid="{00000000-0005-0000-0000-000072030000}"/>
    <cellStyle name="Normal 31 48" xfId="883" xr:uid="{00000000-0005-0000-0000-000073030000}"/>
    <cellStyle name="Normal 31 49" xfId="884" xr:uid="{00000000-0005-0000-0000-000074030000}"/>
    <cellStyle name="Normal 31 5" xfId="885" xr:uid="{00000000-0005-0000-0000-000075030000}"/>
    <cellStyle name="Normal 31 50" xfId="886" xr:uid="{00000000-0005-0000-0000-000076030000}"/>
    <cellStyle name="Normal 31 51" xfId="887" xr:uid="{00000000-0005-0000-0000-000077030000}"/>
    <cellStyle name="Normal 31 52" xfId="888" xr:uid="{00000000-0005-0000-0000-000078030000}"/>
    <cellStyle name="Normal 31 53" xfId="889" xr:uid="{00000000-0005-0000-0000-000079030000}"/>
    <cellStyle name="Normal 31 54" xfId="890" xr:uid="{00000000-0005-0000-0000-00007A030000}"/>
    <cellStyle name="Normal 31 55" xfId="891" xr:uid="{00000000-0005-0000-0000-00007B030000}"/>
    <cellStyle name="Normal 31 56" xfId="892" xr:uid="{00000000-0005-0000-0000-00007C030000}"/>
    <cellStyle name="Normal 31 57" xfId="893" xr:uid="{00000000-0005-0000-0000-00007D030000}"/>
    <cellStyle name="Normal 31 58" xfId="894" xr:uid="{00000000-0005-0000-0000-00007E030000}"/>
    <cellStyle name="Normal 31 59" xfId="895" xr:uid="{00000000-0005-0000-0000-00007F030000}"/>
    <cellStyle name="Normal 31 6" xfId="896" xr:uid="{00000000-0005-0000-0000-000080030000}"/>
    <cellStyle name="Normal 31 60" xfId="897" xr:uid="{00000000-0005-0000-0000-000081030000}"/>
    <cellStyle name="Normal 31 61" xfId="898" xr:uid="{00000000-0005-0000-0000-000082030000}"/>
    <cellStyle name="Normal 31 62" xfId="899" xr:uid="{00000000-0005-0000-0000-000083030000}"/>
    <cellStyle name="Normal 31 63" xfId="900" xr:uid="{00000000-0005-0000-0000-000084030000}"/>
    <cellStyle name="Normal 31 64" xfId="901" xr:uid="{00000000-0005-0000-0000-000085030000}"/>
    <cellStyle name="Normal 31 65" xfId="902" xr:uid="{00000000-0005-0000-0000-000086030000}"/>
    <cellStyle name="Normal 31 66" xfId="903" xr:uid="{00000000-0005-0000-0000-000087030000}"/>
    <cellStyle name="Normal 31 67" xfId="904" xr:uid="{00000000-0005-0000-0000-000088030000}"/>
    <cellStyle name="Normal 31 7" xfId="905" xr:uid="{00000000-0005-0000-0000-000089030000}"/>
    <cellStyle name="Normal 31 8" xfId="906" xr:uid="{00000000-0005-0000-0000-00008A030000}"/>
    <cellStyle name="Normal 31 9" xfId="907" xr:uid="{00000000-0005-0000-0000-00008B030000}"/>
    <cellStyle name="Normal 32" xfId="908" xr:uid="{00000000-0005-0000-0000-00008C030000}"/>
    <cellStyle name="Normal 33" xfId="909" xr:uid="{00000000-0005-0000-0000-00008D030000}"/>
    <cellStyle name="Normal 33 10" xfId="910" xr:uid="{00000000-0005-0000-0000-00008E030000}"/>
    <cellStyle name="Normal 33 11" xfId="911" xr:uid="{00000000-0005-0000-0000-00008F030000}"/>
    <cellStyle name="Normal 33 12" xfId="912" xr:uid="{00000000-0005-0000-0000-000090030000}"/>
    <cellStyle name="Normal 33 13" xfId="913" xr:uid="{00000000-0005-0000-0000-000091030000}"/>
    <cellStyle name="Normal 33 14" xfId="914" xr:uid="{00000000-0005-0000-0000-000092030000}"/>
    <cellStyle name="Normal 33 15" xfId="915" xr:uid="{00000000-0005-0000-0000-000093030000}"/>
    <cellStyle name="Normal 33 16" xfId="916" xr:uid="{00000000-0005-0000-0000-000094030000}"/>
    <cellStyle name="Normal 33 17" xfId="917" xr:uid="{00000000-0005-0000-0000-000095030000}"/>
    <cellStyle name="Normal 33 18" xfId="918" xr:uid="{00000000-0005-0000-0000-000096030000}"/>
    <cellStyle name="Normal 33 19" xfId="919" xr:uid="{00000000-0005-0000-0000-000097030000}"/>
    <cellStyle name="Normal 33 2" xfId="920" xr:uid="{00000000-0005-0000-0000-000098030000}"/>
    <cellStyle name="Normal 33 20" xfId="921" xr:uid="{00000000-0005-0000-0000-000099030000}"/>
    <cellStyle name="Normal 33 21" xfId="922" xr:uid="{00000000-0005-0000-0000-00009A030000}"/>
    <cellStyle name="Normal 33 22" xfId="923" xr:uid="{00000000-0005-0000-0000-00009B030000}"/>
    <cellStyle name="Normal 33 23" xfId="924" xr:uid="{00000000-0005-0000-0000-00009C030000}"/>
    <cellStyle name="Normal 33 24" xfId="925" xr:uid="{00000000-0005-0000-0000-00009D030000}"/>
    <cellStyle name="Normal 33 25" xfId="926" xr:uid="{00000000-0005-0000-0000-00009E030000}"/>
    <cellStyle name="Normal 33 26" xfId="927" xr:uid="{00000000-0005-0000-0000-00009F030000}"/>
    <cellStyle name="Normal 33 27" xfId="928" xr:uid="{00000000-0005-0000-0000-0000A0030000}"/>
    <cellStyle name="Normal 33 28" xfId="929" xr:uid="{00000000-0005-0000-0000-0000A1030000}"/>
    <cellStyle name="Normal 33 29" xfId="930" xr:uid="{00000000-0005-0000-0000-0000A2030000}"/>
    <cellStyle name="Normal 33 3" xfId="931" xr:uid="{00000000-0005-0000-0000-0000A3030000}"/>
    <cellStyle name="Normal 33 30" xfId="932" xr:uid="{00000000-0005-0000-0000-0000A4030000}"/>
    <cellStyle name="Normal 33 31" xfId="933" xr:uid="{00000000-0005-0000-0000-0000A5030000}"/>
    <cellStyle name="Normal 33 32" xfId="934" xr:uid="{00000000-0005-0000-0000-0000A6030000}"/>
    <cellStyle name="Normal 33 33" xfId="935" xr:uid="{00000000-0005-0000-0000-0000A7030000}"/>
    <cellStyle name="Normal 33 34" xfId="936" xr:uid="{00000000-0005-0000-0000-0000A8030000}"/>
    <cellStyle name="Normal 33 35" xfId="937" xr:uid="{00000000-0005-0000-0000-0000A9030000}"/>
    <cellStyle name="Normal 33 36" xfId="938" xr:uid="{00000000-0005-0000-0000-0000AA030000}"/>
    <cellStyle name="Normal 33 37" xfId="939" xr:uid="{00000000-0005-0000-0000-0000AB030000}"/>
    <cellStyle name="Normal 33 38" xfId="940" xr:uid="{00000000-0005-0000-0000-0000AC030000}"/>
    <cellStyle name="Normal 33 39" xfId="941" xr:uid="{00000000-0005-0000-0000-0000AD030000}"/>
    <cellStyle name="Normal 33 4" xfId="942" xr:uid="{00000000-0005-0000-0000-0000AE030000}"/>
    <cellStyle name="Normal 33 40" xfId="943" xr:uid="{00000000-0005-0000-0000-0000AF030000}"/>
    <cellStyle name="Normal 33 41" xfId="944" xr:uid="{00000000-0005-0000-0000-0000B0030000}"/>
    <cellStyle name="Normal 33 42" xfId="945" xr:uid="{00000000-0005-0000-0000-0000B1030000}"/>
    <cellStyle name="Normal 33 43" xfId="946" xr:uid="{00000000-0005-0000-0000-0000B2030000}"/>
    <cellStyle name="Normal 33 44" xfId="947" xr:uid="{00000000-0005-0000-0000-0000B3030000}"/>
    <cellStyle name="Normal 33 45" xfId="948" xr:uid="{00000000-0005-0000-0000-0000B4030000}"/>
    <cellStyle name="Normal 33 46" xfId="949" xr:uid="{00000000-0005-0000-0000-0000B5030000}"/>
    <cellStyle name="Normal 33 47" xfId="950" xr:uid="{00000000-0005-0000-0000-0000B6030000}"/>
    <cellStyle name="Normal 33 48" xfId="951" xr:uid="{00000000-0005-0000-0000-0000B7030000}"/>
    <cellStyle name="Normal 33 49" xfId="952" xr:uid="{00000000-0005-0000-0000-0000B8030000}"/>
    <cellStyle name="Normal 33 5" xfId="953" xr:uid="{00000000-0005-0000-0000-0000B9030000}"/>
    <cellStyle name="Normal 33 50" xfId="954" xr:uid="{00000000-0005-0000-0000-0000BA030000}"/>
    <cellStyle name="Normal 33 51" xfId="955" xr:uid="{00000000-0005-0000-0000-0000BB030000}"/>
    <cellStyle name="Normal 33 52" xfId="956" xr:uid="{00000000-0005-0000-0000-0000BC030000}"/>
    <cellStyle name="Normal 33 53" xfId="957" xr:uid="{00000000-0005-0000-0000-0000BD030000}"/>
    <cellStyle name="Normal 33 54" xfId="958" xr:uid="{00000000-0005-0000-0000-0000BE030000}"/>
    <cellStyle name="Normal 33 55" xfId="959" xr:uid="{00000000-0005-0000-0000-0000BF030000}"/>
    <cellStyle name="Normal 33 56" xfId="960" xr:uid="{00000000-0005-0000-0000-0000C0030000}"/>
    <cellStyle name="Normal 33 57" xfId="961" xr:uid="{00000000-0005-0000-0000-0000C1030000}"/>
    <cellStyle name="Normal 33 58" xfId="962" xr:uid="{00000000-0005-0000-0000-0000C2030000}"/>
    <cellStyle name="Normal 33 59" xfId="963" xr:uid="{00000000-0005-0000-0000-0000C3030000}"/>
    <cellStyle name="Normal 33 6" xfId="964" xr:uid="{00000000-0005-0000-0000-0000C4030000}"/>
    <cellStyle name="Normal 33 60" xfId="965" xr:uid="{00000000-0005-0000-0000-0000C5030000}"/>
    <cellStyle name="Normal 33 61" xfId="966" xr:uid="{00000000-0005-0000-0000-0000C6030000}"/>
    <cellStyle name="Normal 33 62" xfId="967" xr:uid="{00000000-0005-0000-0000-0000C7030000}"/>
    <cellStyle name="Normal 33 63" xfId="968" xr:uid="{00000000-0005-0000-0000-0000C8030000}"/>
    <cellStyle name="Normal 33 64" xfId="969" xr:uid="{00000000-0005-0000-0000-0000C9030000}"/>
    <cellStyle name="Normal 33 65" xfId="970" xr:uid="{00000000-0005-0000-0000-0000CA030000}"/>
    <cellStyle name="Normal 33 66" xfId="971" xr:uid="{00000000-0005-0000-0000-0000CB030000}"/>
    <cellStyle name="Normal 33 67" xfId="972" xr:uid="{00000000-0005-0000-0000-0000CC030000}"/>
    <cellStyle name="Normal 33 7" xfId="973" xr:uid="{00000000-0005-0000-0000-0000CD030000}"/>
    <cellStyle name="Normal 33 8" xfId="974" xr:uid="{00000000-0005-0000-0000-0000CE030000}"/>
    <cellStyle name="Normal 33 9" xfId="975" xr:uid="{00000000-0005-0000-0000-0000CF030000}"/>
    <cellStyle name="Normal 34" xfId="976" xr:uid="{00000000-0005-0000-0000-0000D0030000}"/>
    <cellStyle name="Normal 34 10" xfId="977" xr:uid="{00000000-0005-0000-0000-0000D1030000}"/>
    <cellStyle name="Normal 34 11" xfId="978" xr:uid="{00000000-0005-0000-0000-0000D2030000}"/>
    <cellStyle name="Normal 34 12" xfId="979" xr:uid="{00000000-0005-0000-0000-0000D3030000}"/>
    <cellStyle name="Normal 34 13" xfId="980" xr:uid="{00000000-0005-0000-0000-0000D4030000}"/>
    <cellStyle name="Normal 34 14" xfId="981" xr:uid="{00000000-0005-0000-0000-0000D5030000}"/>
    <cellStyle name="Normal 34 15" xfId="982" xr:uid="{00000000-0005-0000-0000-0000D6030000}"/>
    <cellStyle name="Normal 34 16" xfId="983" xr:uid="{00000000-0005-0000-0000-0000D7030000}"/>
    <cellStyle name="Normal 34 17" xfId="984" xr:uid="{00000000-0005-0000-0000-0000D8030000}"/>
    <cellStyle name="Normal 34 18" xfId="985" xr:uid="{00000000-0005-0000-0000-0000D9030000}"/>
    <cellStyle name="Normal 34 19" xfId="986" xr:uid="{00000000-0005-0000-0000-0000DA030000}"/>
    <cellStyle name="Normal 34 2" xfId="987" xr:uid="{00000000-0005-0000-0000-0000DB030000}"/>
    <cellStyle name="Normal 34 20" xfId="988" xr:uid="{00000000-0005-0000-0000-0000DC030000}"/>
    <cellStyle name="Normal 34 21" xfId="989" xr:uid="{00000000-0005-0000-0000-0000DD030000}"/>
    <cellStyle name="Normal 34 22" xfId="990" xr:uid="{00000000-0005-0000-0000-0000DE030000}"/>
    <cellStyle name="Normal 34 23" xfId="991" xr:uid="{00000000-0005-0000-0000-0000DF030000}"/>
    <cellStyle name="Normal 34 24" xfId="992" xr:uid="{00000000-0005-0000-0000-0000E0030000}"/>
    <cellStyle name="Normal 34 25" xfId="993" xr:uid="{00000000-0005-0000-0000-0000E1030000}"/>
    <cellStyle name="Normal 34 26" xfId="994" xr:uid="{00000000-0005-0000-0000-0000E2030000}"/>
    <cellStyle name="Normal 34 27" xfId="995" xr:uid="{00000000-0005-0000-0000-0000E3030000}"/>
    <cellStyle name="Normal 34 28" xfId="996" xr:uid="{00000000-0005-0000-0000-0000E4030000}"/>
    <cellStyle name="Normal 34 29" xfId="997" xr:uid="{00000000-0005-0000-0000-0000E5030000}"/>
    <cellStyle name="Normal 34 3" xfId="998" xr:uid="{00000000-0005-0000-0000-0000E6030000}"/>
    <cellStyle name="Normal 34 30" xfId="999" xr:uid="{00000000-0005-0000-0000-0000E7030000}"/>
    <cellStyle name="Normal 34 31" xfId="1000" xr:uid="{00000000-0005-0000-0000-0000E8030000}"/>
    <cellStyle name="Normal 34 32" xfId="1001" xr:uid="{00000000-0005-0000-0000-0000E9030000}"/>
    <cellStyle name="Normal 34 33" xfId="1002" xr:uid="{00000000-0005-0000-0000-0000EA030000}"/>
    <cellStyle name="Normal 34 34" xfId="1003" xr:uid="{00000000-0005-0000-0000-0000EB030000}"/>
    <cellStyle name="Normal 34 35" xfId="1004" xr:uid="{00000000-0005-0000-0000-0000EC030000}"/>
    <cellStyle name="Normal 34 36" xfId="1005" xr:uid="{00000000-0005-0000-0000-0000ED030000}"/>
    <cellStyle name="Normal 34 37" xfId="1006" xr:uid="{00000000-0005-0000-0000-0000EE030000}"/>
    <cellStyle name="Normal 34 38" xfId="1007" xr:uid="{00000000-0005-0000-0000-0000EF030000}"/>
    <cellStyle name="Normal 34 39" xfId="1008" xr:uid="{00000000-0005-0000-0000-0000F0030000}"/>
    <cellStyle name="Normal 34 4" xfId="1009" xr:uid="{00000000-0005-0000-0000-0000F1030000}"/>
    <cellStyle name="Normal 34 40" xfId="1010" xr:uid="{00000000-0005-0000-0000-0000F2030000}"/>
    <cellStyle name="Normal 34 41" xfId="1011" xr:uid="{00000000-0005-0000-0000-0000F3030000}"/>
    <cellStyle name="Normal 34 42" xfId="1012" xr:uid="{00000000-0005-0000-0000-0000F4030000}"/>
    <cellStyle name="Normal 34 43" xfId="1013" xr:uid="{00000000-0005-0000-0000-0000F5030000}"/>
    <cellStyle name="Normal 34 44" xfId="1014" xr:uid="{00000000-0005-0000-0000-0000F6030000}"/>
    <cellStyle name="Normal 34 45" xfId="1015" xr:uid="{00000000-0005-0000-0000-0000F7030000}"/>
    <cellStyle name="Normal 34 46" xfId="1016" xr:uid="{00000000-0005-0000-0000-0000F8030000}"/>
    <cellStyle name="Normal 34 47" xfId="1017" xr:uid="{00000000-0005-0000-0000-0000F9030000}"/>
    <cellStyle name="Normal 34 48" xfId="1018" xr:uid="{00000000-0005-0000-0000-0000FA030000}"/>
    <cellStyle name="Normal 34 49" xfId="1019" xr:uid="{00000000-0005-0000-0000-0000FB030000}"/>
    <cellStyle name="Normal 34 5" xfId="1020" xr:uid="{00000000-0005-0000-0000-0000FC030000}"/>
    <cellStyle name="Normal 34 50" xfId="1021" xr:uid="{00000000-0005-0000-0000-0000FD030000}"/>
    <cellStyle name="Normal 34 51" xfId="1022" xr:uid="{00000000-0005-0000-0000-0000FE030000}"/>
    <cellStyle name="Normal 34 52" xfId="1023" xr:uid="{00000000-0005-0000-0000-0000FF030000}"/>
    <cellStyle name="Normal 34 53" xfId="1024" xr:uid="{00000000-0005-0000-0000-000000040000}"/>
    <cellStyle name="Normal 34 54" xfId="1025" xr:uid="{00000000-0005-0000-0000-000001040000}"/>
    <cellStyle name="Normal 34 55" xfId="1026" xr:uid="{00000000-0005-0000-0000-000002040000}"/>
    <cellStyle name="Normal 34 56" xfId="1027" xr:uid="{00000000-0005-0000-0000-000003040000}"/>
    <cellStyle name="Normal 34 57" xfId="1028" xr:uid="{00000000-0005-0000-0000-000004040000}"/>
    <cellStyle name="Normal 34 58" xfId="1029" xr:uid="{00000000-0005-0000-0000-000005040000}"/>
    <cellStyle name="Normal 34 59" xfId="1030" xr:uid="{00000000-0005-0000-0000-000006040000}"/>
    <cellStyle name="Normal 34 6" xfId="1031" xr:uid="{00000000-0005-0000-0000-000007040000}"/>
    <cellStyle name="Normal 34 60" xfId="1032" xr:uid="{00000000-0005-0000-0000-000008040000}"/>
    <cellStyle name="Normal 34 61" xfId="1033" xr:uid="{00000000-0005-0000-0000-000009040000}"/>
    <cellStyle name="Normal 34 62" xfId="1034" xr:uid="{00000000-0005-0000-0000-00000A040000}"/>
    <cellStyle name="Normal 34 63" xfId="1035" xr:uid="{00000000-0005-0000-0000-00000B040000}"/>
    <cellStyle name="Normal 34 64" xfId="1036" xr:uid="{00000000-0005-0000-0000-00000C040000}"/>
    <cellStyle name="Normal 34 65" xfId="1037" xr:uid="{00000000-0005-0000-0000-00000D040000}"/>
    <cellStyle name="Normal 34 66" xfId="1038" xr:uid="{00000000-0005-0000-0000-00000E040000}"/>
    <cellStyle name="Normal 34 7" xfId="1039" xr:uid="{00000000-0005-0000-0000-00000F040000}"/>
    <cellStyle name="Normal 34 8" xfId="1040" xr:uid="{00000000-0005-0000-0000-000010040000}"/>
    <cellStyle name="Normal 34 9" xfId="1041" xr:uid="{00000000-0005-0000-0000-000011040000}"/>
    <cellStyle name="Normal 35" xfId="1042" xr:uid="{00000000-0005-0000-0000-000012040000}"/>
    <cellStyle name="Normal 35 10" xfId="1043" xr:uid="{00000000-0005-0000-0000-000013040000}"/>
    <cellStyle name="Normal 35 11" xfId="1044" xr:uid="{00000000-0005-0000-0000-000014040000}"/>
    <cellStyle name="Normal 35 12" xfId="1045" xr:uid="{00000000-0005-0000-0000-000015040000}"/>
    <cellStyle name="Normal 35 13" xfId="1046" xr:uid="{00000000-0005-0000-0000-000016040000}"/>
    <cellStyle name="Normal 35 14" xfId="1047" xr:uid="{00000000-0005-0000-0000-000017040000}"/>
    <cellStyle name="Normal 35 15" xfId="1048" xr:uid="{00000000-0005-0000-0000-000018040000}"/>
    <cellStyle name="Normal 35 16" xfId="1049" xr:uid="{00000000-0005-0000-0000-000019040000}"/>
    <cellStyle name="Normal 35 17" xfId="1050" xr:uid="{00000000-0005-0000-0000-00001A040000}"/>
    <cellStyle name="Normal 35 18" xfId="1051" xr:uid="{00000000-0005-0000-0000-00001B040000}"/>
    <cellStyle name="Normal 35 19" xfId="1052" xr:uid="{00000000-0005-0000-0000-00001C040000}"/>
    <cellStyle name="Normal 35 2" xfId="1053" xr:uid="{00000000-0005-0000-0000-00001D040000}"/>
    <cellStyle name="Normal 35 20" xfId="1054" xr:uid="{00000000-0005-0000-0000-00001E040000}"/>
    <cellStyle name="Normal 35 21" xfId="1055" xr:uid="{00000000-0005-0000-0000-00001F040000}"/>
    <cellStyle name="Normal 35 22" xfId="1056" xr:uid="{00000000-0005-0000-0000-000020040000}"/>
    <cellStyle name="Normal 35 23" xfId="1057" xr:uid="{00000000-0005-0000-0000-000021040000}"/>
    <cellStyle name="Normal 35 24" xfId="1058" xr:uid="{00000000-0005-0000-0000-000022040000}"/>
    <cellStyle name="Normal 35 25" xfId="1059" xr:uid="{00000000-0005-0000-0000-000023040000}"/>
    <cellStyle name="Normal 35 26" xfId="1060" xr:uid="{00000000-0005-0000-0000-000024040000}"/>
    <cellStyle name="Normal 35 27" xfId="1061" xr:uid="{00000000-0005-0000-0000-000025040000}"/>
    <cellStyle name="Normal 35 28" xfId="1062" xr:uid="{00000000-0005-0000-0000-000026040000}"/>
    <cellStyle name="Normal 35 29" xfId="1063" xr:uid="{00000000-0005-0000-0000-000027040000}"/>
    <cellStyle name="Normal 35 3" xfId="1064" xr:uid="{00000000-0005-0000-0000-000028040000}"/>
    <cellStyle name="Normal 35 30" xfId="1065" xr:uid="{00000000-0005-0000-0000-000029040000}"/>
    <cellStyle name="Normal 35 31" xfId="1066" xr:uid="{00000000-0005-0000-0000-00002A040000}"/>
    <cellStyle name="Normal 35 32" xfId="1067" xr:uid="{00000000-0005-0000-0000-00002B040000}"/>
    <cellStyle name="Normal 35 33" xfId="1068" xr:uid="{00000000-0005-0000-0000-00002C040000}"/>
    <cellStyle name="Normal 35 34" xfId="1069" xr:uid="{00000000-0005-0000-0000-00002D040000}"/>
    <cellStyle name="Normal 35 35" xfId="1070" xr:uid="{00000000-0005-0000-0000-00002E040000}"/>
    <cellStyle name="Normal 35 36" xfId="1071" xr:uid="{00000000-0005-0000-0000-00002F040000}"/>
    <cellStyle name="Normal 35 37" xfId="1072" xr:uid="{00000000-0005-0000-0000-000030040000}"/>
    <cellStyle name="Normal 35 38" xfId="1073" xr:uid="{00000000-0005-0000-0000-000031040000}"/>
    <cellStyle name="Normal 35 39" xfId="1074" xr:uid="{00000000-0005-0000-0000-000032040000}"/>
    <cellStyle name="Normal 35 4" xfId="1075" xr:uid="{00000000-0005-0000-0000-000033040000}"/>
    <cellStyle name="Normal 35 40" xfId="1076" xr:uid="{00000000-0005-0000-0000-000034040000}"/>
    <cellStyle name="Normal 35 41" xfId="1077" xr:uid="{00000000-0005-0000-0000-000035040000}"/>
    <cellStyle name="Normal 35 42" xfId="1078" xr:uid="{00000000-0005-0000-0000-000036040000}"/>
    <cellStyle name="Normal 35 43" xfId="1079" xr:uid="{00000000-0005-0000-0000-000037040000}"/>
    <cellStyle name="Normal 35 44" xfId="1080" xr:uid="{00000000-0005-0000-0000-000038040000}"/>
    <cellStyle name="Normal 35 45" xfId="1081" xr:uid="{00000000-0005-0000-0000-000039040000}"/>
    <cellStyle name="Normal 35 46" xfId="1082" xr:uid="{00000000-0005-0000-0000-00003A040000}"/>
    <cellStyle name="Normal 35 47" xfId="1083" xr:uid="{00000000-0005-0000-0000-00003B040000}"/>
    <cellStyle name="Normal 35 48" xfId="1084" xr:uid="{00000000-0005-0000-0000-00003C040000}"/>
    <cellStyle name="Normal 35 49" xfId="1085" xr:uid="{00000000-0005-0000-0000-00003D040000}"/>
    <cellStyle name="Normal 35 5" xfId="1086" xr:uid="{00000000-0005-0000-0000-00003E040000}"/>
    <cellStyle name="Normal 35 50" xfId="1087" xr:uid="{00000000-0005-0000-0000-00003F040000}"/>
    <cellStyle name="Normal 35 51" xfId="1088" xr:uid="{00000000-0005-0000-0000-000040040000}"/>
    <cellStyle name="Normal 35 52" xfId="1089" xr:uid="{00000000-0005-0000-0000-000041040000}"/>
    <cellStyle name="Normal 35 53" xfId="1090" xr:uid="{00000000-0005-0000-0000-000042040000}"/>
    <cellStyle name="Normal 35 54" xfId="1091" xr:uid="{00000000-0005-0000-0000-000043040000}"/>
    <cellStyle name="Normal 35 55" xfId="1092" xr:uid="{00000000-0005-0000-0000-000044040000}"/>
    <cellStyle name="Normal 35 56" xfId="1093" xr:uid="{00000000-0005-0000-0000-000045040000}"/>
    <cellStyle name="Normal 35 57" xfId="1094" xr:uid="{00000000-0005-0000-0000-000046040000}"/>
    <cellStyle name="Normal 35 58" xfId="1095" xr:uid="{00000000-0005-0000-0000-000047040000}"/>
    <cellStyle name="Normal 35 59" xfId="1096" xr:uid="{00000000-0005-0000-0000-000048040000}"/>
    <cellStyle name="Normal 35 6" xfId="1097" xr:uid="{00000000-0005-0000-0000-000049040000}"/>
    <cellStyle name="Normal 35 60" xfId="1098" xr:uid="{00000000-0005-0000-0000-00004A040000}"/>
    <cellStyle name="Normal 35 61" xfId="1099" xr:uid="{00000000-0005-0000-0000-00004B040000}"/>
    <cellStyle name="Normal 35 62" xfId="1100" xr:uid="{00000000-0005-0000-0000-00004C040000}"/>
    <cellStyle name="Normal 35 63" xfId="1101" xr:uid="{00000000-0005-0000-0000-00004D040000}"/>
    <cellStyle name="Normal 35 64" xfId="1102" xr:uid="{00000000-0005-0000-0000-00004E040000}"/>
    <cellStyle name="Normal 35 65" xfId="1103" xr:uid="{00000000-0005-0000-0000-00004F040000}"/>
    <cellStyle name="Normal 35 66" xfId="1104" xr:uid="{00000000-0005-0000-0000-000050040000}"/>
    <cellStyle name="Normal 35 67" xfId="1105" xr:uid="{00000000-0005-0000-0000-000051040000}"/>
    <cellStyle name="Normal 35 7" xfId="1106" xr:uid="{00000000-0005-0000-0000-000052040000}"/>
    <cellStyle name="Normal 35 8" xfId="1107" xr:uid="{00000000-0005-0000-0000-000053040000}"/>
    <cellStyle name="Normal 35 9" xfId="1108" xr:uid="{00000000-0005-0000-0000-000054040000}"/>
    <cellStyle name="Normal 37" xfId="1109" xr:uid="{00000000-0005-0000-0000-000055040000}"/>
    <cellStyle name="Normal 37 10" xfId="1110" xr:uid="{00000000-0005-0000-0000-000056040000}"/>
    <cellStyle name="Normal 37 11" xfId="1111" xr:uid="{00000000-0005-0000-0000-000057040000}"/>
    <cellStyle name="Normal 37 12" xfId="1112" xr:uid="{00000000-0005-0000-0000-000058040000}"/>
    <cellStyle name="Normal 37 13" xfId="1113" xr:uid="{00000000-0005-0000-0000-000059040000}"/>
    <cellStyle name="Normal 37 14" xfId="1114" xr:uid="{00000000-0005-0000-0000-00005A040000}"/>
    <cellStyle name="Normal 37 15" xfId="1115" xr:uid="{00000000-0005-0000-0000-00005B040000}"/>
    <cellStyle name="Normal 37 16" xfId="1116" xr:uid="{00000000-0005-0000-0000-00005C040000}"/>
    <cellStyle name="Normal 37 17" xfId="1117" xr:uid="{00000000-0005-0000-0000-00005D040000}"/>
    <cellStyle name="Normal 37 18" xfId="1118" xr:uid="{00000000-0005-0000-0000-00005E040000}"/>
    <cellStyle name="Normal 37 19" xfId="1119" xr:uid="{00000000-0005-0000-0000-00005F040000}"/>
    <cellStyle name="Normal 37 2" xfId="1120" xr:uid="{00000000-0005-0000-0000-000060040000}"/>
    <cellStyle name="Normal 37 20" xfId="1121" xr:uid="{00000000-0005-0000-0000-000061040000}"/>
    <cellStyle name="Normal 37 21" xfId="1122" xr:uid="{00000000-0005-0000-0000-000062040000}"/>
    <cellStyle name="Normal 37 22" xfId="1123" xr:uid="{00000000-0005-0000-0000-000063040000}"/>
    <cellStyle name="Normal 37 23" xfId="1124" xr:uid="{00000000-0005-0000-0000-000064040000}"/>
    <cellStyle name="Normal 37 24" xfId="1125" xr:uid="{00000000-0005-0000-0000-000065040000}"/>
    <cellStyle name="Normal 37 25" xfId="1126" xr:uid="{00000000-0005-0000-0000-000066040000}"/>
    <cellStyle name="Normal 37 26" xfId="1127" xr:uid="{00000000-0005-0000-0000-000067040000}"/>
    <cellStyle name="Normal 37 27" xfId="1128" xr:uid="{00000000-0005-0000-0000-000068040000}"/>
    <cellStyle name="Normal 37 28" xfId="1129" xr:uid="{00000000-0005-0000-0000-000069040000}"/>
    <cellStyle name="Normal 37 29" xfId="1130" xr:uid="{00000000-0005-0000-0000-00006A040000}"/>
    <cellStyle name="Normal 37 3" xfId="1131" xr:uid="{00000000-0005-0000-0000-00006B040000}"/>
    <cellStyle name="Normal 37 30" xfId="1132" xr:uid="{00000000-0005-0000-0000-00006C040000}"/>
    <cellStyle name="Normal 37 31" xfId="1133" xr:uid="{00000000-0005-0000-0000-00006D040000}"/>
    <cellStyle name="Normal 37 32" xfId="1134" xr:uid="{00000000-0005-0000-0000-00006E040000}"/>
    <cellStyle name="Normal 37 33" xfId="1135" xr:uid="{00000000-0005-0000-0000-00006F040000}"/>
    <cellStyle name="Normal 37 34" xfId="1136" xr:uid="{00000000-0005-0000-0000-000070040000}"/>
    <cellStyle name="Normal 37 35" xfId="1137" xr:uid="{00000000-0005-0000-0000-000071040000}"/>
    <cellStyle name="Normal 37 36" xfId="1138" xr:uid="{00000000-0005-0000-0000-000072040000}"/>
    <cellStyle name="Normal 37 37" xfId="1139" xr:uid="{00000000-0005-0000-0000-000073040000}"/>
    <cellStyle name="Normal 37 38" xfId="1140" xr:uid="{00000000-0005-0000-0000-000074040000}"/>
    <cellStyle name="Normal 37 39" xfId="1141" xr:uid="{00000000-0005-0000-0000-000075040000}"/>
    <cellStyle name="Normal 37 4" xfId="1142" xr:uid="{00000000-0005-0000-0000-000076040000}"/>
    <cellStyle name="Normal 37 40" xfId="1143" xr:uid="{00000000-0005-0000-0000-000077040000}"/>
    <cellStyle name="Normal 37 41" xfId="1144" xr:uid="{00000000-0005-0000-0000-000078040000}"/>
    <cellStyle name="Normal 37 42" xfId="1145" xr:uid="{00000000-0005-0000-0000-000079040000}"/>
    <cellStyle name="Normal 37 43" xfId="1146" xr:uid="{00000000-0005-0000-0000-00007A040000}"/>
    <cellStyle name="Normal 37 44" xfId="1147" xr:uid="{00000000-0005-0000-0000-00007B040000}"/>
    <cellStyle name="Normal 37 45" xfId="1148" xr:uid="{00000000-0005-0000-0000-00007C040000}"/>
    <cellStyle name="Normal 37 46" xfId="1149" xr:uid="{00000000-0005-0000-0000-00007D040000}"/>
    <cellStyle name="Normal 37 47" xfId="1150" xr:uid="{00000000-0005-0000-0000-00007E040000}"/>
    <cellStyle name="Normal 37 48" xfId="1151" xr:uid="{00000000-0005-0000-0000-00007F040000}"/>
    <cellStyle name="Normal 37 49" xfId="1152" xr:uid="{00000000-0005-0000-0000-000080040000}"/>
    <cellStyle name="Normal 37 5" xfId="1153" xr:uid="{00000000-0005-0000-0000-000081040000}"/>
    <cellStyle name="Normal 37 50" xfId="1154" xr:uid="{00000000-0005-0000-0000-000082040000}"/>
    <cellStyle name="Normal 37 51" xfId="1155" xr:uid="{00000000-0005-0000-0000-000083040000}"/>
    <cellStyle name="Normal 37 52" xfId="1156" xr:uid="{00000000-0005-0000-0000-000084040000}"/>
    <cellStyle name="Normal 37 53" xfId="1157" xr:uid="{00000000-0005-0000-0000-000085040000}"/>
    <cellStyle name="Normal 37 54" xfId="1158" xr:uid="{00000000-0005-0000-0000-000086040000}"/>
    <cellStyle name="Normal 37 55" xfId="1159" xr:uid="{00000000-0005-0000-0000-000087040000}"/>
    <cellStyle name="Normal 37 56" xfId="1160" xr:uid="{00000000-0005-0000-0000-000088040000}"/>
    <cellStyle name="Normal 37 57" xfId="1161" xr:uid="{00000000-0005-0000-0000-000089040000}"/>
    <cellStyle name="Normal 37 58" xfId="1162" xr:uid="{00000000-0005-0000-0000-00008A040000}"/>
    <cellStyle name="Normal 37 59" xfId="1163" xr:uid="{00000000-0005-0000-0000-00008B040000}"/>
    <cellStyle name="Normal 37 6" xfId="1164" xr:uid="{00000000-0005-0000-0000-00008C040000}"/>
    <cellStyle name="Normal 37 60" xfId="1165" xr:uid="{00000000-0005-0000-0000-00008D040000}"/>
    <cellStyle name="Normal 37 61" xfId="1166" xr:uid="{00000000-0005-0000-0000-00008E040000}"/>
    <cellStyle name="Normal 37 62" xfId="1167" xr:uid="{00000000-0005-0000-0000-00008F040000}"/>
    <cellStyle name="Normal 37 63" xfId="1168" xr:uid="{00000000-0005-0000-0000-000090040000}"/>
    <cellStyle name="Normal 37 64" xfId="1169" xr:uid="{00000000-0005-0000-0000-000091040000}"/>
    <cellStyle name="Normal 37 65" xfId="1170" xr:uid="{00000000-0005-0000-0000-000092040000}"/>
    <cellStyle name="Normal 37 66" xfId="1171" xr:uid="{00000000-0005-0000-0000-000093040000}"/>
    <cellStyle name="Normal 37 67" xfId="1172" xr:uid="{00000000-0005-0000-0000-000094040000}"/>
    <cellStyle name="Normal 37 7" xfId="1173" xr:uid="{00000000-0005-0000-0000-000095040000}"/>
    <cellStyle name="Normal 37 8" xfId="1174" xr:uid="{00000000-0005-0000-0000-000096040000}"/>
    <cellStyle name="Normal 37 9" xfId="1175" xr:uid="{00000000-0005-0000-0000-000097040000}"/>
    <cellStyle name="Normal 38" xfId="1176" xr:uid="{00000000-0005-0000-0000-000098040000}"/>
    <cellStyle name="Normal 38 10" xfId="1177" xr:uid="{00000000-0005-0000-0000-000099040000}"/>
    <cellStyle name="Normal 38 11" xfId="1178" xr:uid="{00000000-0005-0000-0000-00009A040000}"/>
    <cellStyle name="Normal 38 12" xfId="1179" xr:uid="{00000000-0005-0000-0000-00009B040000}"/>
    <cellStyle name="Normal 38 13" xfId="1180" xr:uid="{00000000-0005-0000-0000-00009C040000}"/>
    <cellStyle name="Normal 38 14" xfId="1181" xr:uid="{00000000-0005-0000-0000-00009D040000}"/>
    <cellStyle name="Normal 38 15" xfId="1182" xr:uid="{00000000-0005-0000-0000-00009E040000}"/>
    <cellStyle name="Normal 38 16" xfId="1183" xr:uid="{00000000-0005-0000-0000-00009F040000}"/>
    <cellStyle name="Normal 38 17" xfId="1184" xr:uid="{00000000-0005-0000-0000-0000A0040000}"/>
    <cellStyle name="Normal 38 18" xfId="1185" xr:uid="{00000000-0005-0000-0000-0000A1040000}"/>
    <cellStyle name="Normal 38 19" xfId="1186" xr:uid="{00000000-0005-0000-0000-0000A2040000}"/>
    <cellStyle name="Normal 38 2" xfId="1187" xr:uid="{00000000-0005-0000-0000-0000A3040000}"/>
    <cellStyle name="Normal 38 20" xfId="1188" xr:uid="{00000000-0005-0000-0000-0000A4040000}"/>
    <cellStyle name="Normal 38 21" xfId="1189" xr:uid="{00000000-0005-0000-0000-0000A5040000}"/>
    <cellStyle name="Normal 38 22" xfId="1190" xr:uid="{00000000-0005-0000-0000-0000A6040000}"/>
    <cellStyle name="Normal 38 23" xfId="1191" xr:uid="{00000000-0005-0000-0000-0000A7040000}"/>
    <cellStyle name="Normal 38 24" xfId="1192" xr:uid="{00000000-0005-0000-0000-0000A8040000}"/>
    <cellStyle name="Normal 38 25" xfId="1193" xr:uid="{00000000-0005-0000-0000-0000A9040000}"/>
    <cellStyle name="Normal 38 26" xfId="1194" xr:uid="{00000000-0005-0000-0000-0000AA040000}"/>
    <cellStyle name="Normal 38 27" xfId="1195" xr:uid="{00000000-0005-0000-0000-0000AB040000}"/>
    <cellStyle name="Normal 38 28" xfId="1196" xr:uid="{00000000-0005-0000-0000-0000AC040000}"/>
    <cellStyle name="Normal 38 3" xfId="1197" xr:uid="{00000000-0005-0000-0000-0000AD040000}"/>
    <cellStyle name="Normal 38 4" xfId="1198" xr:uid="{00000000-0005-0000-0000-0000AE040000}"/>
    <cellStyle name="Normal 38 5" xfId="1199" xr:uid="{00000000-0005-0000-0000-0000AF040000}"/>
    <cellStyle name="Normal 38 6" xfId="1200" xr:uid="{00000000-0005-0000-0000-0000B0040000}"/>
    <cellStyle name="Normal 38 7" xfId="1201" xr:uid="{00000000-0005-0000-0000-0000B1040000}"/>
    <cellStyle name="Normal 38 8" xfId="1202" xr:uid="{00000000-0005-0000-0000-0000B2040000}"/>
    <cellStyle name="Normal 38 9" xfId="1203" xr:uid="{00000000-0005-0000-0000-0000B3040000}"/>
    <cellStyle name="Normal 39" xfId="1204" xr:uid="{00000000-0005-0000-0000-0000B4040000}"/>
    <cellStyle name="Normal 39 10" xfId="1205" xr:uid="{00000000-0005-0000-0000-0000B5040000}"/>
    <cellStyle name="Normal 39 11" xfId="1206" xr:uid="{00000000-0005-0000-0000-0000B6040000}"/>
    <cellStyle name="Normal 39 12" xfId="1207" xr:uid="{00000000-0005-0000-0000-0000B7040000}"/>
    <cellStyle name="Normal 39 13" xfId="1208" xr:uid="{00000000-0005-0000-0000-0000B8040000}"/>
    <cellStyle name="Normal 39 14" xfId="1209" xr:uid="{00000000-0005-0000-0000-0000B9040000}"/>
    <cellStyle name="Normal 39 15" xfId="1210" xr:uid="{00000000-0005-0000-0000-0000BA040000}"/>
    <cellStyle name="Normal 39 16" xfId="1211" xr:uid="{00000000-0005-0000-0000-0000BB040000}"/>
    <cellStyle name="Normal 39 17" xfId="1212" xr:uid="{00000000-0005-0000-0000-0000BC040000}"/>
    <cellStyle name="Normal 39 18" xfId="1213" xr:uid="{00000000-0005-0000-0000-0000BD040000}"/>
    <cellStyle name="Normal 39 19" xfId="1214" xr:uid="{00000000-0005-0000-0000-0000BE040000}"/>
    <cellStyle name="Normal 39 2" xfId="1215" xr:uid="{00000000-0005-0000-0000-0000BF040000}"/>
    <cellStyle name="Normal 39 20" xfId="1216" xr:uid="{00000000-0005-0000-0000-0000C0040000}"/>
    <cellStyle name="Normal 39 21" xfId="1217" xr:uid="{00000000-0005-0000-0000-0000C1040000}"/>
    <cellStyle name="Normal 39 22" xfId="1218" xr:uid="{00000000-0005-0000-0000-0000C2040000}"/>
    <cellStyle name="Normal 39 23" xfId="1219" xr:uid="{00000000-0005-0000-0000-0000C3040000}"/>
    <cellStyle name="Normal 39 24" xfId="1220" xr:uid="{00000000-0005-0000-0000-0000C4040000}"/>
    <cellStyle name="Normal 39 25" xfId="1221" xr:uid="{00000000-0005-0000-0000-0000C5040000}"/>
    <cellStyle name="Normal 39 26" xfId="1222" xr:uid="{00000000-0005-0000-0000-0000C6040000}"/>
    <cellStyle name="Normal 39 27" xfId="1223" xr:uid="{00000000-0005-0000-0000-0000C7040000}"/>
    <cellStyle name="Normal 39 28" xfId="1224" xr:uid="{00000000-0005-0000-0000-0000C8040000}"/>
    <cellStyle name="Normal 39 29" xfId="1225" xr:uid="{00000000-0005-0000-0000-0000C9040000}"/>
    <cellStyle name="Normal 39 3" xfId="1226" xr:uid="{00000000-0005-0000-0000-0000CA040000}"/>
    <cellStyle name="Normal 39 30" xfId="1227" xr:uid="{00000000-0005-0000-0000-0000CB040000}"/>
    <cellStyle name="Normal 39 31" xfId="1228" xr:uid="{00000000-0005-0000-0000-0000CC040000}"/>
    <cellStyle name="Normal 39 32" xfId="1229" xr:uid="{00000000-0005-0000-0000-0000CD040000}"/>
    <cellStyle name="Normal 39 33" xfId="1230" xr:uid="{00000000-0005-0000-0000-0000CE040000}"/>
    <cellStyle name="Normal 39 34" xfId="1231" xr:uid="{00000000-0005-0000-0000-0000CF040000}"/>
    <cellStyle name="Normal 39 35" xfId="1232" xr:uid="{00000000-0005-0000-0000-0000D0040000}"/>
    <cellStyle name="Normal 39 36" xfId="1233" xr:uid="{00000000-0005-0000-0000-0000D1040000}"/>
    <cellStyle name="Normal 39 37" xfId="1234" xr:uid="{00000000-0005-0000-0000-0000D2040000}"/>
    <cellStyle name="Normal 39 38" xfId="1235" xr:uid="{00000000-0005-0000-0000-0000D3040000}"/>
    <cellStyle name="Normal 39 39" xfId="1236" xr:uid="{00000000-0005-0000-0000-0000D4040000}"/>
    <cellStyle name="Normal 39 4" xfId="1237" xr:uid="{00000000-0005-0000-0000-0000D5040000}"/>
    <cellStyle name="Normal 39 40" xfId="1238" xr:uid="{00000000-0005-0000-0000-0000D6040000}"/>
    <cellStyle name="Normal 39 41" xfId="1239" xr:uid="{00000000-0005-0000-0000-0000D7040000}"/>
    <cellStyle name="Normal 39 42" xfId="1240" xr:uid="{00000000-0005-0000-0000-0000D8040000}"/>
    <cellStyle name="Normal 39 43" xfId="1241" xr:uid="{00000000-0005-0000-0000-0000D9040000}"/>
    <cellStyle name="Normal 39 44" xfId="1242" xr:uid="{00000000-0005-0000-0000-0000DA040000}"/>
    <cellStyle name="Normal 39 45" xfId="1243" xr:uid="{00000000-0005-0000-0000-0000DB040000}"/>
    <cellStyle name="Normal 39 46" xfId="1244" xr:uid="{00000000-0005-0000-0000-0000DC040000}"/>
    <cellStyle name="Normal 39 47" xfId="1245" xr:uid="{00000000-0005-0000-0000-0000DD040000}"/>
    <cellStyle name="Normal 39 48" xfId="1246" xr:uid="{00000000-0005-0000-0000-0000DE040000}"/>
    <cellStyle name="Normal 39 49" xfId="1247" xr:uid="{00000000-0005-0000-0000-0000DF040000}"/>
    <cellStyle name="Normal 39 5" xfId="1248" xr:uid="{00000000-0005-0000-0000-0000E0040000}"/>
    <cellStyle name="Normal 39 50" xfId="1249" xr:uid="{00000000-0005-0000-0000-0000E1040000}"/>
    <cellStyle name="Normal 39 51" xfId="1250" xr:uid="{00000000-0005-0000-0000-0000E2040000}"/>
    <cellStyle name="Normal 39 52" xfId="1251" xr:uid="{00000000-0005-0000-0000-0000E3040000}"/>
    <cellStyle name="Normal 39 53" xfId="1252" xr:uid="{00000000-0005-0000-0000-0000E4040000}"/>
    <cellStyle name="Normal 39 54" xfId="1253" xr:uid="{00000000-0005-0000-0000-0000E5040000}"/>
    <cellStyle name="Normal 39 55" xfId="1254" xr:uid="{00000000-0005-0000-0000-0000E6040000}"/>
    <cellStyle name="Normal 39 56" xfId="1255" xr:uid="{00000000-0005-0000-0000-0000E7040000}"/>
    <cellStyle name="Normal 39 57" xfId="1256" xr:uid="{00000000-0005-0000-0000-0000E8040000}"/>
    <cellStyle name="Normal 39 58" xfId="1257" xr:uid="{00000000-0005-0000-0000-0000E9040000}"/>
    <cellStyle name="Normal 39 59" xfId="1258" xr:uid="{00000000-0005-0000-0000-0000EA040000}"/>
    <cellStyle name="Normal 39 6" xfId="1259" xr:uid="{00000000-0005-0000-0000-0000EB040000}"/>
    <cellStyle name="Normal 39 60" xfId="1260" xr:uid="{00000000-0005-0000-0000-0000EC040000}"/>
    <cellStyle name="Normal 39 61" xfId="1261" xr:uid="{00000000-0005-0000-0000-0000ED040000}"/>
    <cellStyle name="Normal 39 62" xfId="1262" xr:uid="{00000000-0005-0000-0000-0000EE040000}"/>
    <cellStyle name="Normal 39 63" xfId="1263" xr:uid="{00000000-0005-0000-0000-0000EF040000}"/>
    <cellStyle name="Normal 39 64" xfId="1264" xr:uid="{00000000-0005-0000-0000-0000F0040000}"/>
    <cellStyle name="Normal 39 65" xfId="1265" xr:uid="{00000000-0005-0000-0000-0000F1040000}"/>
    <cellStyle name="Normal 39 66" xfId="1266" xr:uid="{00000000-0005-0000-0000-0000F2040000}"/>
    <cellStyle name="Normal 39 67" xfId="1267" xr:uid="{00000000-0005-0000-0000-0000F3040000}"/>
    <cellStyle name="Normal 39 7" xfId="1268" xr:uid="{00000000-0005-0000-0000-0000F4040000}"/>
    <cellStyle name="Normal 39 8" xfId="1269" xr:uid="{00000000-0005-0000-0000-0000F5040000}"/>
    <cellStyle name="Normal 39 9" xfId="1270" xr:uid="{00000000-0005-0000-0000-0000F6040000}"/>
    <cellStyle name="Normal 4" xfId="1271" xr:uid="{00000000-0005-0000-0000-0000F7040000}"/>
    <cellStyle name="Normal 41" xfId="1272" xr:uid="{00000000-0005-0000-0000-0000F8040000}"/>
    <cellStyle name="Normal 41 10" xfId="1273" xr:uid="{00000000-0005-0000-0000-0000F9040000}"/>
    <cellStyle name="Normal 41 11" xfId="1274" xr:uid="{00000000-0005-0000-0000-0000FA040000}"/>
    <cellStyle name="Normal 41 12" xfId="1275" xr:uid="{00000000-0005-0000-0000-0000FB040000}"/>
    <cellStyle name="Normal 41 13" xfId="1276" xr:uid="{00000000-0005-0000-0000-0000FC040000}"/>
    <cellStyle name="Normal 41 14" xfId="1277" xr:uid="{00000000-0005-0000-0000-0000FD040000}"/>
    <cellStyle name="Normal 41 15" xfId="1278" xr:uid="{00000000-0005-0000-0000-0000FE040000}"/>
    <cellStyle name="Normal 41 16" xfId="1279" xr:uid="{00000000-0005-0000-0000-0000FF040000}"/>
    <cellStyle name="Normal 41 17" xfId="1280" xr:uid="{00000000-0005-0000-0000-000000050000}"/>
    <cellStyle name="Normal 41 18" xfId="1281" xr:uid="{00000000-0005-0000-0000-000001050000}"/>
    <cellStyle name="Normal 41 19" xfId="1282" xr:uid="{00000000-0005-0000-0000-000002050000}"/>
    <cellStyle name="Normal 41 2" xfId="1283" xr:uid="{00000000-0005-0000-0000-000003050000}"/>
    <cellStyle name="Normal 41 20" xfId="1284" xr:uid="{00000000-0005-0000-0000-000004050000}"/>
    <cellStyle name="Normal 41 21" xfId="1285" xr:uid="{00000000-0005-0000-0000-000005050000}"/>
    <cellStyle name="Normal 41 22" xfId="1286" xr:uid="{00000000-0005-0000-0000-000006050000}"/>
    <cellStyle name="Normal 41 23" xfId="1287" xr:uid="{00000000-0005-0000-0000-000007050000}"/>
    <cellStyle name="Normal 41 24" xfId="1288" xr:uid="{00000000-0005-0000-0000-000008050000}"/>
    <cellStyle name="Normal 41 25" xfId="1289" xr:uid="{00000000-0005-0000-0000-000009050000}"/>
    <cellStyle name="Normal 41 26" xfId="1290" xr:uid="{00000000-0005-0000-0000-00000A050000}"/>
    <cellStyle name="Normal 41 27" xfId="1291" xr:uid="{00000000-0005-0000-0000-00000B050000}"/>
    <cellStyle name="Normal 41 28" xfId="1292" xr:uid="{00000000-0005-0000-0000-00000C050000}"/>
    <cellStyle name="Normal 41 29" xfId="1293" xr:uid="{00000000-0005-0000-0000-00000D050000}"/>
    <cellStyle name="Normal 41 3" xfId="1294" xr:uid="{00000000-0005-0000-0000-00000E050000}"/>
    <cellStyle name="Normal 41 30" xfId="1295" xr:uid="{00000000-0005-0000-0000-00000F050000}"/>
    <cellStyle name="Normal 41 31" xfId="1296" xr:uid="{00000000-0005-0000-0000-000010050000}"/>
    <cellStyle name="Normal 41 32" xfId="1297" xr:uid="{00000000-0005-0000-0000-000011050000}"/>
    <cellStyle name="Normal 41 33" xfId="1298" xr:uid="{00000000-0005-0000-0000-000012050000}"/>
    <cellStyle name="Normal 41 34" xfId="1299" xr:uid="{00000000-0005-0000-0000-000013050000}"/>
    <cellStyle name="Normal 41 35" xfId="1300" xr:uid="{00000000-0005-0000-0000-000014050000}"/>
    <cellStyle name="Normal 41 36" xfId="1301" xr:uid="{00000000-0005-0000-0000-000015050000}"/>
    <cellStyle name="Normal 41 37" xfId="1302" xr:uid="{00000000-0005-0000-0000-000016050000}"/>
    <cellStyle name="Normal 41 38" xfId="1303" xr:uid="{00000000-0005-0000-0000-000017050000}"/>
    <cellStyle name="Normal 41 39" xfId="1304" xr:uid="{00000000-0005-0000-0000-000018050000}"/>
    <cellStyle name="Normal 41 4" xfId="1305" xr:uid="{00000000-0005-0000-0000-000019050000}"/>
    <cellStyle name="Normal 41 40" xfId="1306" xr:uid="{00000000-0005-0000-0000-00001A050000}"/>
    <cellStyle name="Normal 41 41" xfId="1307" xr:uid="{00000000-0005-0000-0000-00001B050000}"/>
    <cellStyle name="Normal 41 42" xfId="1308" xr:uid="{00000000-0005-0000-0000-00001C050000}"/>
    <cellStyle name="Normal 41 43" xfId="1309" xr:uid="{00000000-0005-0000-0000-00001D050000}"/>
    <cellStyle name="Normal 41 44" xfId="1310" xr:uid="{00000000-0005-0000-0000-00001E050000}"/>
    <cellStyle name="Normal 41 45" xfId="1311" xr:uid="{00000000-0005-0000-0000-00001F050000}"/>
    <cellStyle name="Normal 41 46" xfId="1312" xr:uid="{00000000-0005-0000-0000-000020050000}"/>
    <cellStyle name="Normal 41 47" xfId="1313" xr:uid="{00000000-0005-0000-0000-000021050000}"/>
    <cellStyle name="Normal 41 48" xfId="1314" xr:uid="{00000000-0005-0000-0000-000022050000}"/>
    <cellStyle name="Normal 41 49" xfId="1315" xr:uid="{00000000-0005-0000-0000-000023050000}"/>
    <cellStyle name="Normal 41 5" xfId="1316" xr:uid="{00000000-0005-0000-0000-000024050000}"/>
    <cellStyle name="Normal 41 50" xfId="1317" xr:uid="{00000000-0005-0000-0000-000025050000}"/>
    <cellStyle name="Normal 41 51" xfId="1318" xr:uid="{00000000-0005-0000-0000-000026050000}"/>
    <cellStyle name="Normal 41 52" xfId="1319" xr:uid="{00000000-0005-0000-0000-000027050000}"/>
    <cellStyle name="Normal 41 53" xfId="1320" xr:uid="{00000000-0005-0000-0000-000028050000}"/>
    <cellStyle name="Normal 41 54" xfId="1321" xr:uid="{00000000-0005-0000-0000-000029050000}"/>
    <cellStyle name="Normal 41 55" xfId="1322" xr:uid="{00000000-0005-0000-0000-00002A050000}"/>
    <cellStyle name="Normal 41 56" xfId="1323" xr:uid="{00000000-0005-0000-0000-00002B050000}"/>
    <cellStyle name="Normal 41 57" xfId="1324" xr:uid="{00000000-0005-0000-0000-00002C050000}"/>
    <cellStyle name="Normal 41 58" xfId="1325" xr:uid="{00000000-0005-0000-0000-00002D050000}"/>
    <cellStyle name="Normal 41 59" xfId="1326" xr:uid="{00000000-0005-0000-0000-00002E050000}"/>
    <cellStyle name="Normal 41 6" xfId="1327" xr:uid="{00000000-0005-0000-0000-00002F050000}"/>
    <cellStyle name="Normal 41 60" xfId="1328" xr:uid="{00000000-0005-0000-0000-000030050000}"/>
    <cellStyle name="Normal 41 61" xfId="1329" xr:uid="{00000000-0005-0000-0000-000031050000}"/>
    <cellStyle name="Normal 41 62" xfId="1330" xr:uid="{00000000-0005-0000-0000-000032050000}"/>
    <cellStyle name="Normal 41 63" xfId="1331" xr:uid="{00000000-0005-0000-0000-000033050000}"/>
    <cellStyle name="Normal 41 64" xfId="1332" xr:uid="{00000000-0005-0000-0000-000034050000}"/>
    <cellStyle name="Normal 41 65" xfId="1333" xr:uid="{00000000-0005-0000-0000-000035050000}"/>
    <cellStyle name="Normal 41 66" xfId="1334" xr:uid="{00000000-0005-0000-0000-000036050000}"/>
    <cellStyle name="Normal 41 67" xfId="1335" xr:uid="{00000000-0005-0000-0000-000037050000}"/>
    <cellStyle name="Normal 41 7" xfId="1336" xr:uid="{00000000-0005-0000-0000-000038050000}"/>
    <cellStyle name="Normal 41 8" xfId="1337" xr:uid="{00000000-0005-0000-0000-000039050000}"/>
    <cellStyle name="Normal 41 9" xfId="1338" xr:uid="{00000000-0005-0000-0000-00003A050000}"/>
    <cellStyle name="Normal 43" xfId="1339" xr:uid="{00000000-0005-0000-0000-00003B050000}"/>
    <cellStyle name="Normal 43 10" xfId="1340" xr:uid="{00000000-0005-0000-0000-00003C050000}"/>
    <cellStyle name="Normal 43 11" xfId="1341" xr:uid="{00000000-0005-0000-0000-00003D050000}"/>
    <cellStyle name="Normal 43 12" xfId="1342" xr:uid="{00000000-0005-0000-0000-00003E050000}"/>
    <cellStyle name="Normal 43 13" xfId="1343" xr:uid="{00000000-0005-0000-0000-00003F050000}"/>
    <cellStyle name="Normal 43 14" xfId="1344" xr:uid="{00000000-0005-0000-0000-000040050000}"/>
    <cellStyle name="Normal 43 15" xfId="1345" xr:uid="{00000000-0005-0000-0000-000041050000}"/>
    <cellStyle name="Normal 43 16" xfId="1346" xr:uid="{00000000-0005-0000-0000-000042050000}"/>
    <cellStyle name="Normal 43 17" xfId="1347" xr:uid="{00000000-0005-0000-0000-000043050000}"/>
    <cellStyle name="Normal 43 18" xfId="1348" xr:uid="{00000000-0005-0000-0000-000044050000}"/>
    <cellStyle name="Normal 43 19" xfId="1349" xr:uid="{00000000-0005-0000-0000-000045050000}"/>
    <cellStyle name="Normal 43 2" xfId="1350" xr:uid="{00000000-0005-0000-0000-000046050000}"/>
    <cellStyle name="Normal 43 20" xfId="1351" xr:uid="{00000000-0005-0000-0000-000047050000}"/>
    <cellStyle name="Normal 43 21" xfId="1352" xr:uid="{00000000-0005-0000-0000-000048050000}"/>
    <cellStyle name="Normal 43 22" xfId="1353" xr:uid="{00000000-0005-0000-0000-000049050000}"/>
    <cellStyle name="Normal 43 23" xfId="1354" xr:uid="{00000000-0005-0000-0000-00004A050000}"/>
    <cellStyle name="Normal 43 24" xfId="1355" xr:uid="{00000000-0005-0000-0000-00004B050000}"/>
    <cellStyle name="Normal 43 25" xfId="1356" xr:uid="{00000000-0005-0000-0000-00004C050000}"/>
    <cellStyle name="Normal 43 26" xfId="1357" xr:uid="{00000000-0005-0000-0000-00004D050000}"/>
    <cellStyle name="Normal 43 27" xfId="1358" xr:uid="{00000000-0005-0000-0000-00004E050000}"/>
    <cellStyle name="Normal 43 28" xfId="1359" xr:uid="{00000000-0005-0000-0000-00004F050000}"/>
    <cellStyle name="Normal 43 29" xfId="1360" xr:uid="{00000000-0005-0000-0000-000050050000}"/>
    <cellStyle name="Normal 43 3" xfId="1361" xr:uid="{00000000-0005-0000-0000-000051050000}"/>
    <cellStyle name="Normal 43 30" xfId="1362" xr:uid="{00000000-0005-0000-0000-000052050000}"/>
    <cellStyle name="Normal 43 31" xfId="1363" xr:uid="{00000000-0005-0000-0000-000053050000}"/>
    <cellStyle name="Normal 43 32" xfId="1364" xr:uid="{00000000-0005-0000-0000-000054050000}"/>
    <cellStyle name="Normal 43 33" xfId="1365" xr:uid="{00000000-0005-0000-0000-000055050000}"/>
    <cellStyle name="Normal 43 34" xfId="1366" xr:uid="{00000000-0005-0000-0000-000056050000}"/>
    <cellStyle name="Normal 43 35" xfId="1367" xr:uid="{00000000-0005-0000-0000-000057050000}"/>
    <cellStyle name="Normal 43 36" xfId="1368" xr:uid="{00000000-0005-0000-0000-000058050000}"/>
    <cellStyle name="Normal 43 37" xfId="1369" xr:uid="{00000000-0005-0000-0000-000059050000}"/>
    <cellStyle name="Normal 43 38" xfId="1370" xr:uid="{00000000-0005-0000-0000-00005A050000}"/>
    <cellStyle name="Normal 43 39" xfId="1371" xr:uid="{00000000-0005-0000-0000-00005B050000}"/>
    <cellStyle name="Normal 43 4" xfId="1372" xr:uid="{00000000-0005-0000-0000-00005C050000}"/>
    <cellStyle name="Normal 43 40" xfId="1373" xr:uid="{00000000-0005-0000-0000-00005D050000}"/>
    <cellStyle name="Normal 43 41" xfId="1374" xr:uid="{00000000-0005-0000-0000-00005E050000}"/>
    <cellStyle name="Normal 43 42" xfId="1375" xr:uid="{00000000-0005-0000-0000-00005F050000}"/>
    <cellStyle name="Normal 43 43" xfId="1376" xr:uid="{00000000-0005-0000-0000-000060050000}"/>
    <cellStyle name="Normal 43 44" xfId="1377" xr:uid="{00000000-0005-0000-0000-000061050000}"/>
    <cellStyle name="Normal 43 45" xfId="1378" xr:uid="{00000000-0005-0000-0000-000062050000}"/>
    <cellStyle name="Normal 43 46" xfId="1379" xr:uid="{00000000-0005-0000-0000-000063050000}"/>
    <cellStyle name="Normal 43 47" xfId="1380" xr:uid="{00000000-0005-0000-0000-000064050000}"/>
    <cellStyle name="Normal 43 48" xfId="1381" xr:uid="{00000000-0005-0000-0000-000065050000}"/>
    <cellStyle name="Normal 43 49" xfId="1382" xr:uid="{00000000-0005-0000-0000-000066050000}"/>
    <cellStyle name="Normal 43 5" xfId="1383" xr:uid="{00000000-0005-0000-0000-000067050000}"/>
    <cellStyle name="Normal 43 50" xfId="1384" xr:uid="{00000000-0005-0000-0000-000068050000}"/>
    <cellStyle name="Normal 43 51" xfId="1385" xr:uid="{00000000-0005-0000-0000-000069050000}"/>
    <cellStyle name="Normal 43 52" xfId="1386" xr:uid="{00000000-0005-0000-0000-00006A050000}"/>
    <cellStyle name="Normal 43 53" xfId="1387" xr:uid="{00000000-0005-0000-0000-00006B050000}"/>
    <cellStyle name="Normal 43 54" xfId="1388" xr:uid="{00000000-0005-0000-0000-00006C050000}"/>
    <cellStyle name="Normal 43 55" xfId="1389" xr:uid="{00000000-0005-0000-0000-00006D050000}"/>
    <cellStyle name="Normal 43 56" xfId="1390" xr:uid="{00000000-0005-0000-0000-00006E050000}"/>
    <cellStyle name="Normal 43 57" xfId="1391" xr:uid="{00000000-0005-0000-0000-00006F050000}"/>
    <cellStyle name="Normal 43 58" xfId="1392" xr:uid="{00000000-0005-0000-0000-000070050000}"/>
    <cellStyle name="Normal 43 59" xfId="1393" xr:uid="{00000000-0005-0000-0000-000071050000}"/>
    <cellStyle name="Normal 43 6" xfId="1394" xr:uid="{00000000-0005-0000-0000-000072050000}"/>
    <cellStyle name="Normal 43 60" xfId="1395" xr:uid="{00000000-0005-0000-0000-000073050000}"/>
    <cellStyle name="Normal 43 61" xfId="1396" xr:uid="{00000000-0005-0000-0000-000074050000}"/>
    <cellStyle name="Normal 43 62" xfId="1397" xr:uid="{00000000-0005-0000-0000-000075050000}"/>
    <cellStyle name="Normal 43 63" xfId="1398" xr:uid="{00000000-0005-0000-0000-000076050000}"/>
    <cellStyle name="Normal 43 64" xfId="1399" xr:uid="{00000000-0005-0000-0000-000077050000}"/>
    <cellStyle name="Normal 43 65" xfId="1400" xr:uid="{00000000-0005-0000-0000-000078050000}"/>
    <cellStyle name="Normal 43 66" xfId="1401" xr:uid="{00000000-0005-0000-0000-000079050000}"/>
    <cellStyle name="Normal 43 67" xfId="1402" xr:uid="{00000000-0005-0000-0000-00007A050000}"/>
    <cellStyle name="Normal 43 7" xfId="1403" xr:uid="{00000000-0005-0000-0000-00007B050000}"/>
    <cellStyle name="Normal 43 8" xfId="1404" xr:uid="{00000000-0005-0000-0000-00007C050000}"/>
    <cellStyle name="Normal 43 9" xfId="1405" xr:uid="{00000000-0005-0000-0000-00007D050000}"/>
    <cellStyle name="Normal 45" xfId="1406" xr:uid="{00000000-0005-0000-0000-00007E050000}"/>
    <cellStyle name="Normal 45 10" xfId="1407" xr:uid="{00000000-0005-0000-0000-00007F050000}"/>
    <cellStyle name="Normal 45 11" xfId="1408" xr:uid="{00000000-0005-0000-0000-000080050000}"/>
    <cellStyle name="Normal 45 12" xfId="1409" xr:uid="{00000000-0005-0000-0000-000081050000}"/>
    <cellStyle name="Normal 45 13" xfId="1410" xr:uid="{00000000-0005-0000-0000-000082050000}"/>
    <cellStyle name="Normal 45 14" xfId="1411" xr:uid="{00000000-0005-0000-0000-000083050000}"/>
    <cellStyle name="Normal 45 15" xfId="1412" xr:uid="{00000000-0005-0000-0000-000084050000}"/>
    <cellStyle name="Normal 45 16" xfId="1413" xr:uid="{00000000-0005-0000-0000-000085050000}"/>
    <cellStyle name="Normal 45 17" xfId="1414" xr:uid="{00000000-0005-0000-0000-000086050000}"/>
    <cellStyle name="Normal 45 18" xfId="1415" xr:uid="{00000000-0005-0000-0000-000087050000}"/>
    <cellStyle name="Normal 45 19" xfId="1416" xr:uid="{00000000-0005-0000-0000-000088050000}"/>
    <cellStyle name="Normal 45 2" xfId="1417" xr:uid="{00000000-0005-0000-0000-000089050000}"/>
    <cellStyle name="Normal 45 20" xfId="1418" xr:uid="{00000000-0005-0000-0000-00008A050000}"/>
    <cellStyle name="Normal 45 21" xfId="1419" xr:uid="{00000000-0005-0000-0000-00008B050000}"/>
    <cellStyle name="Normal 45 22" xfId="1420" xr:uid="{00000000-0005-0000-0000-00008C050000}"/>
    <cellStyle name="Normal 45 23" xfId="1421" xr:uid="{00000000-0005-0000-0000-00008D050000}"/>
    <cellStyle name="Normal 45 24" xfId="1422" xr:uid="{00000000-0005-0000-0000-00008E050000}"/>
    <cellStyle name="Normal 45 25" xfId="1423" xr:uid="{00000000-0005-0000-0000-00008F050000}"/>
    <cellStyle name="Normal 45 26" xfId="1424" xr:uid="{00000000-0005-0000-0000-000090050000}"/>
    <cellStyle name="Normal 45 27" xfId="1425" xr:uid="{00000000-0005-0000-0000-000091050000}"/>
    <cellStyle name="Normal 45 28" xfId="1426" xr:uid="{00000000-0005-0000-0000-000092050000}"/>
    <cellStyle name="Normal 45 29" xfId="1427" xr:uid="{00000000-0005-0000-0000-000093050000}"/>
    <cellStyle name="Normal 45 3" xfId="1428" xr:uid="{00000000-0005-0000-0000-000094050000}"/>
    <cellStyle name="Normal 45 30" xfId="1429" xr:uid="{00000000-0005-0000-0000-000095050000}"/>
    <cellStyle name="Normal 45 31" xfId="1430" xr:uid="{00000000-0005-0000-0000-000096050000}"/>
    <cellStyle name="Normal 45 32" xfId="1431" xr:uid="{00000000-0005-0000-0000-000097050000}"/>
    <cellStyle name="Normal 45 33" xfId="1432" xr:uid="{00000000-0005-0000-0000-000098050000}"/>
    <cellStyle name="Normal 45 34" xfId="1433" xr:uid="{00000000-0005-0000-0000-000099050000}"/>
    <cellStyle name="Normal 45 35" xfId="1434" xr:uid="{00000000-0005-0000-0000-00009A050000}"/>
    <cellStyle name="Normal 45 36" xfId="1435" xr:uid="{00000000-0005-0000-0000-00009B050000}"/>
    <cellStyle name="Normal 45 37" xfId="1436" xr:uid="{00000000-0005-0000-0000-00009C050000}"/>
    <cellStyle name="Normal 45 38" xfId="1437" xr:uid="{00000000-0005-0000-0000-00009D050000}"/>
    <cellStyle name="Normal 45 39" xfId="1438" xr:uid="{00000000-0005-0000-0000-00009E050000}"/>
    <cellStyle name="Normal 45 4" xfId="1439" xr:uid="{00000000-0005-0000-0000-00009F050000}"/>
    <cellStyle name="Normal 45 40" xfId="1440" xr:uid="{00000000-0005-0000-0000-0000A0050000}"/>
    <cellStyle name="Normal 45 41" xfId="1441" xr:uid="{00000000-0005-0000-0000-0000A1050000}"/>
    <cellStyle name="Normal 45 42" xfId="1442" xr:uid="{00000000-0005-0000-0000-0000A2050000}"/>
    <cellStyle name="Normal 45 43" xfId="1443" xr:uid="{00000000-0005-0000-0000-0000A3050000}"/>
    <cellStyle name="Normal 45 44" xfId="1444" xr:uid="{00000000-0005-0000-0000-0000A4050000}"/>
    <cellStyle name="Normal 45 45" xfId="1445" xr:uid="{00000000-0005-0000-0000-0000A5050000}"/>
    <cellStyle name="Normal 45 46" xfId="1446" xr:uid="{00000000-0005-0000-0000-0000A6050000}"/>
    <cellStyle name="Normal 45 47" xfId="1447" xr:uid="{00000000-0005-0000-0000-0000A7050000}"/>
    <cellStyle name="Normal 45 48" xfId="1448" xr:uid="{00000000-0005-0000-0000-0000A8050000}"/>
    <cellStyle name="Normal 45 49" xfId="1449" xr:uid="{00000000-0005-0000-0000-0000A9050000}"/>
    <cellStyle name="Normal 45 5" xfId="1450" xr:uid="{00000000-0005-0000-0000-0000AA050000}"/>
    <cellStyle name="Normal 45 50" xfId="1451" xr:uid="{00000000-0005-0000-0000-0000AB050000}"/>
    <cellStyle name="Normal 45 51" xfId="1452" xr:uid="{00000000-0005-0000-0000-0000AC050000}"/>
    <cellStyle name="Normal 45 52" xfId="1453" xr:uid="{00000000-0005-0000-0000-0000AD050000}"/>
    <cellStyle name="Normal 45 53" xfId="1454" xr:uid="{00000000-0005-0000-0000-0000AE050000}"/>
    <cellStyle name="Normal 45 54" xfId="1455" xr:uid="{00000000-0005-0000-0000-0000AF050000}"/>
    <cellStyle name="Normal 45 55" xfId="1456" xr:uid="{00000000-0005-0000-0000-0000B0050000}"/>
    <cellStyle name="Normal 45 56" xfId="1457" xr:uid="{00000000-0005-0000-0000-0000B1050000}"/>
    <cellStyle name="Normal 45 57" xfId="1458" xr:uid="{00000000-0005-0000-0000-0000B2050000}"/>
    <cellStyle name="Normal 45 58" xfId="1459" xr:uid="{00000000-0005-0000-0000-0000B3050000}"/>
    <cellStyle name="Normal 45 59" xfId="1460" xr:uid="{00000000-0005-0000-0000-0000B4050000}"/>
    <cellStyle name="Normal 45 6" xfId="1461" xr:uid="{00000000-0005-0000-0000-0000B5050000}"/>
    <cellStyle name="Normal 45 60" xfId="1462" xr:uid="{00000000-0005-0000-0000-0000B6050000}"/>
    <cellStyle name="Normal 45 61" xfId="1463" xr:uid="{00000000-0005-0000-0000-0000B7050000}"/>
    <cellStyle name="Normal 45 62" xfId="1464" xr:uid="{00000000-0005-0000-0000-0000B8050000}"/>
    <cellStyle name="Normal 45 63" xfId="1465" xr:uid="{00000000-0005-0000-0000-0000B9050000}"/>
    <cellStyle name="Normal 45 64" xfId="1466" xr:uid="{00000000-0005-0000-0000-0000BA050000}"/>
    <cellStyle name="Normal 45 65" xfId="1467" xr:uid="{00000000-0005-0000-0000-0000BB050000}"/>
    <cellStyle name="Normal 45 66" xfId="1468" xr:uid="{00000000-0005-0000-0000-0000BC050000}"/>
    <cellStyle name="Normal 45 67" xfId="1469" xr:uid="{00000000-0005-0000-0000-0000BD050000}"/>
    <cellStyle name="Normal 45 7" xfId="1470" xr:uid="{00000000-0005-0000-0000-0000BE050000}"/>
    <cellStyle name="Normal 45 8" xfId="1471" xr:uid="{00000000-0005-0000-0000-0000BF050000}"/>
    <cellStyle name="Normal 45 9" xfId="1472" xr:uid="{00000000-0005-0000-0000-0000C0050000}"/>
    <cellStyle name="Normal 46 10" xfId="1473" xr:uid="{00000000-0005-0000-0000-0000C1050000}"/>
    <cellStyle name="Normal 46 11" xfId="1474" xr:uid="{00000000-0005-0000-0000-0000C2050000}"/>
    <cellStyle name="Normal 46 12" xfId="1475" xr:uid="{00000000-0005-0000-0000-0000C3050000}"/>
    <cellStyle name="Normal 46 13" xfId="1476" xr:uid="{00000000-0005-0000-0000-0000C4050000}"/>
    <cellStyle name="Normal 46 2" xfId="1477" xr:uid="{00000000-0005-0000-0000-0000C5050000}"/>
    <cellStyle name="Normal 46 3" xfId="1478" xr:uid="{00000000-0005-0000-0000-0000C6050000}"/>
    <cellStyle name="Normal 46 4" xfId="1479" xr:uid="{00000000-0005-0000-0000-0000C7050000}"/>
    <cellStyle name="Normal 46 5" xfId="1480" xr:uid="{00000000-0005-0000-0000-0000C8050000}"/>
    <cellStyle name="Normal 46 6" xfId="1481" xr:uid="{00000000-0005-0000-0000-0000C9050000}"/>
    <cellStyle name="Normal 46 7" xfId="1482" xr:uid="{00000000-0005-0000-0000-0000CA050000}"/>
    <cellStyle name="Normal 46 8" xfId="1483" xr:uid="{00000000-0005-0000-0000-0000CB050000}"/>
    <cellStyle name="Normal 46 9" xfId="1484" xr:uid="{00000000-0005-0000-0000-0000CC050000}"/>
    <cellStyle name="Normal 47" xfId="1485" xr:uid="{00000000-0005-0000-0000-0000CD050000}"/>
    <cellStyle name="Normal 47 10" xfId="1486" xr:uid="{00000000-0005-0000-0000-0000CE050000}"/>
    <cellStyle name="Normal 47 11" xfId="1487" xr:uid="{00000000-0005-0000-0000-0000CF050000}"/>
    <cellStyle name="Normal 47 12" xfId="1488" xr:uid="{00000000-0005-0000-0000-0000D0050000}"/>
    <cellStyle name="Normal 47 13" xfId="1489" xr:uid="{00000000-0005-0000-0000-0000D1050000}"/>
    <cellStyle name="Normal 47 14" xfId="1490" xr:uid="{00000000-0005-0000-0000-0000D2050000}"/>
    <cellStyle name="Normal 47 15" xfId="1491" xr:uid="{00000000-0005-0000-0000-0000D3050000}"/>
    <cellStyle name="Normal 47 16" xfId="1492" xr:uid="{00000000-0005-0000-0000-0000D4050000}"/>
    <cellStyle name="Normal 47 17" xfId="1493" xr:uid="{00000000-0005-0000-0000-0000D5050000}"/>
    <cellStyle name="Normal 47 18" xfId="1494" xr:uid="{00000000-0005-0000-0000-0000D6050000}"/>
    <cellStyle name="Normal 47 19" xfId="1495" xr:uid="{00000000-0005-0000-0000-0000D7050000}"/>
    <cellStyle name="Normal 47 2" xfId="1496" xr:uid="{00000000-0005-0000-0000-0000D8050000}"/>
    <cellStyle name="Normal 47 20" xfId="1497" xr:uid="{00000000-0005-0000-0000-0000D9050000}"/>
    <cellStyle name="Normal 47 21" xfId="1498" xr:uid="{00000000-0005-0000-0000-0000DA050000}"/>
    <cellStyle name="Normal 47 22" xfId="1499" xr:uid="{00000000-0005-0000-0000-0000DB050000}"/>
    <cellStyle name="Normal 47 23" xfId="1500" xr:uid="{00000000-0005-0000-0000-0000DC050000}"/>
    <cellStyle name="Normal 47 24" xfId="1501" xr:uid="{00000000-0005-0000-0000-0000DD050000}"/>
    <cellStyle name="Normal 47 25" xfId="1502" xr:uid="{00000000-0005-0000-0000-0000DE050000}"/>
    <cellStyle name="Normal 47 26" xfId="1503" xr:uid="{00000000-0005-0000-0000-0000DF050000}"/>
    <cellStyle name="Normal 47 27" xfId="1504" xr:uid="{00000000-0005-0000-0000-0000E0050000}"/>
    <cellStyle name="Normal 47 28" xfId="1505" xr:uid="{00000000-0005-0000-0000-0000E1050000}"/>
    <cellStyle name="Normal 47 29" xfId="1506" xr:uid="{00000000-0005-0000-0000-0000E2050000}"/>
    <cellStyle name="Normal 47 3" xfId="1507" xr:uid="{00000000-0005-0000-0000-0000E3050000}"/>
    <cellStyle name="Normal 47 30" xfId="1508" xr:uid="{00000000-0005-0000-0000-0000E4050000}"/>
    <cellStyle name="Normal 47 31" xfId="1509" xr:uid="{00000000-0005-0000-0000-0000E5050000}"/>
    <cellStyle name="Normal 47 32" xfId="1510" xr:uid="{00000000-0005-0000-0000-0000E6050000}"/>
    <cellStyle name="Normal 47 33" xfId="1511" xr:uid="{00000000-0005-0000-0000-0000E7050000}"/>
    <cellStyle name="Normal 47 34" xfId="1512" xr:uid="{00000000-0005-0000-0000-0000E8050000}"/>
    <cellStyle name="Normal 47 35" xfId="1513" xr:uid="{00000000-0005-0000-0000-0000E9050000}"/>
    <cellStyle name="Normal 47 36" xfId="1514" xr:uid="{00000000-0005-0000-0000-0000EA050000}"/>
    <cellStyle name="Normal 47 37" xfId="1515" xr:uid="{00000000-0005-0000-0000-0000EB050000}"/>
    <cellStyle name="Normal 47 38" xfId="1516" xr:uid="{00000000-0005-0000-0000-0000EC050000}"/>
    <cellStyle name="Normal 47 39" xfId="1517" xr:uid="{00000000-0005-0000-0000-0000ED050000}"/>
    <cellStyle name="Normal 47 4" xfId="1518" xr:uid="{00000000-0005-0000-0000-0000EE050000}"/>
    <cellStyle name="Normal 47 40" xfId="1519" xr:uid="{00000000-0005-0000-0000-0000EF050000}"/>
    <cellStyle name="Normal 47 41" xfId="1520" xr:uid="{00000000-0005-0000-0000-0000F0050000}"/>
    <cellStyle name="Normal 47 42" xfId="1521" xr:uid="{00000000-0005-0000-0000-0000F1050000}"/>
    <cellStyle name="Normal 47 43" xfId="1522" xr:uid="{00000000-0005-0000-0000-0000F2050000}"/>
    <cellStyle name="Normal 47 44" xfId="1523" xr:uid="{00000000-0005-0000-0000-0000F3050000}"/>
    <cellStyle name="Normal 47 45" xfId="1524" xr:uid="{00000000-0005-0000-0000-0000F4050000}"/>
    <cellStyle name="Normal 47 46" xfId="1525" xr:uid="{00000000-0005-0000-0000-0000F5050000}"/>
    <cellStyle name="Normal 47 47" xfId="1526" xr:uid="{00000000-0005-0000-0000-0000F6050000}"/>
    <cellStyle name="Normal 47 48" xfId="1527" xr:uid="{00000000-0005-0000-0000-0000F7050000}"/>
    <cellStyle name="Normal 47 49" xfId="1528" xr:uid="{00000000-0005-0000-0000-0000F8050000}"/>
    <cellStyle name="Normal 47 5" xfId="1529" xr:uid="{00000000-0005-0000-0000-0000F9050000}"/>
    <cellStyle name="Normal 47 50" xfId="1530" xr:uid="{00000000-0005-0000-0000-0000FA050000}"/>
    <cellStyle name="Normal 47 51" xfId="1531" xr:uid="{00000000-0005-0000-0000-0000FB050000}"/>
    <cellStyle name="Normal 47 52" xfId="1532" xr:uid="{00000000-0005-0000-0000-0000FC050000}"/>
    <cellStyle name="Normal 47 53" xfId="1533" xr:uid="{00000000-0005-0000-0000-0000FD050000}"/>
    <cellStyle name="Normal 47 54" xfId="1534" xr:uid="{00000000-0005-0000-0000-0000FE050000}"/>
    <cellStyle name="Normal 47 55" xfId="1535" xr:uid="{00000000-0005-0000-0000-0000FF050000}"/>
    <cellStyle name="Normal 47 56" xfId="1536" xr:uid="{00000000-0005-0000-0000-000000060000}"/>
    <cellStyle name="Normal 47 57" xfId="1537" xr:uid="{00000000-0005-0000-0000-000001060000}"/>
    <cellStyle name="Normal 47 58" xfId="1538" xr:uid="{00000000-0005-0000-0000-000002060000}"/>
    <cellStyle name="Normal 47 59" xfId="1539" xr:uid="{00000000-0005-0000-0000-000003060000}"/>
    <cellStyle name="Normal 47 6" xfId="1540" xr:uid="{00000000-0005-0000-0000-000004060000}"/>
    <cellStyle name="Normal 47 60" xfId="1541" xr:uid="{00000000-0005-0000-0000-000005060000}"/>
    <cellStyle name="Normal 47 61" xfId="1542" xr:uid="{00000000-0005-0000-0000-000006060000}"/>
    <cellStyle name="Normal 47 62" xfId="1543" xr:uid="{00000000-0005-0000-0000-000007060000}"/>
    <cellStyle name="Normal 47 63" xfId="1544" xr:uid="{00000000-0005-0000-0000-000008060000}"/>
    <cellStyle name="Normal 47 64" xfId="1545" xr:uid="{00000000-0005-0000-0000-000009060000}"/>
    <cellStyle name="Normal 47 65" xfId="1546" xr:uid="{00000000-0005-0000-0000-00000A060000}"/>
    <cellStyle name="Normal 47 66" xfId="1547" xr:uid="{00000000-0005-0000-0000-00000B060000}"/>
    <cellStyle name="Normal 47 67" xfId="1548" xr:uid="{00000000-0005-0000-0000-00000C060000}"/>
    <cellStyle name="Normal 47 7" xfId="1549" xr:uid="{00000000-0005-0000-0000-00000D060000}"/>
    <cellStyle name="Normal 47 8" xfId="1550" xr:uid="{00000000-0005-0000-0000-00000E060000}"/>
    <cellStyle name="Normal 47 9" xfId="1551" xr:uid="{00000000-0005-0000-0000-00000F060000}"/>
    <cellStyle name="Normal 49" xfId="1552" xr:uid="{00000000-0005-0000-0000-000010060000}"/>
    <cellStyle name="Normal 49 10" xfId="1553" xr:uid="{00000000-0005-0000-0000-000011060000}"/>
    <cellStyle name="Normal 49 11" xfId="1554" xr:uid="{00000000-0005-0000-0000-000012060000}"/>
    <cellStyle name="Normal 49 12" xfId="1555" xr:uid="{00000000-0005-0000-0000-000013060000}"/>
    <cellStyle name="Normal 49 13" xfId="1556" xr:uid="{00000000-0005-0000-0000-000014060000}"/>
    <cellStyle name="Normal 49 14" xfId="1557" xr:uid="{00000000-0005-0000-0000-000015060000}"/>
    <cellStyle name="Normal 49 15" xfId="1558" xr:uid="{00000000-0005-0000-0000-000016060000}"/>
    <cellStyle name="Normal 49 16" xfId="1559" xr:uid="{00000000-0005-0000-0000-000017060000}"/>
    <cellStyle name="Normal 49 17" xfId="1560" xr:uid="{00000000-0005-0000-0000-000018060000}"/>
    <cellStyle name="Normal 49 18" xfId="1561" xr:uid="{00000000-0005-0000-0000-000019060000}"/>
    <cellStyle name="Normal 49 19" xfId="1562" xr:uid="{00000000-0005-0000-0000-00001A060000}"/>
    <cellStyle name="Normal 49 2" xfId="1563" xr:uid="{00000000-0005-0000-0000-00001B060000}"/>
    <cellStyle name="Normal 49 20" xfId="1564" xr:uid="{00000000-0005-0000-0000-00001C060000}"/>
    <cellStyle name="Normal 49 21" xfId="1565" xr:uid="{00000000-0005-0000-0000-00001D060000}"/>
    <cellStyle name="Normal 49 22" xfId="1566" xr:uid="{00000000-0005-0000-0000-00001E060000}"/>
    <cellStyle name="Normal 49 23" xfId="1567" xr:uid="{00000000-0005-0000-0000-00001F060000}"/>
    <cellStyle name="Normal 49 24" xfId="1568" xr:uid="{00000000-0005-0000-0000-000020060000}"/>
    <cellStyle name="Normal 49 25" xfId="1569" xr:uid="{00000000-0005-0000-0000-000021060000}"/>
    <cellStyle name="Normal 49 26" xfId="1570" xr:uid="{00000000-0005-0000-0000-000022060000}"/>
    <cellStyle name="Normal 49 27" xfId="1571" xr:uid="{00000000-0005-0000-0000-000023060000}"/>
    <cellStyle name="Normal 49 28" xfId="1572" xr:uid="{00000000-0005-0000-0000-000024060000}"/>
    <cellStyle name="Normal 49 29" xfId="1573" xr:uid="{00000000-0005-0000-0000-000025060000}"/>
    <cellStyle name="Normal 49 3" xfId="1574" xr:uid="{00000000-0005-0000-0000-000026060000}"/>
    <cellStyle name="Normal 49 30" xfId="1575" xr:uid="{00000000-0005-0000-0000-000027060000}"/>
    <cellStyle name="Normal 49 31" xfId="1576" xr:uid="{00000000-0005-0000-0000-000028060000}"/>
    <cellStyle name="Normal 49 32" xfId="1577" xr:uid="{00000000-0005-0000-0000-000029060000}"/>
    <cellStyle name="Normal 49 33" xfId="1578" xr:uid="{00000000-0005-0000-0000-00002A060000}"/>
    <cellStyle name="Normal 49 34" xfId="1579" xr:uid="{00000000-0005-0000-0000-00002B060000}"/>
    <cellStyle name="Normal 49 35" xfId="1580" xr:uid="{00000000-0005-0000-0000-00002C060000}"/>
    <cellStyle name="Normal 49 36" xfId="1581" xr:uid="{00000000-0005-0000-0000-00002D060000}"/>
    <cellStyle name="Normal 49 37" xfId="1582" xr:uid="{00000000-0005-0000-0000-00002E060000}"/>
    <cellStyle name="Normal 49 38" xfId="1583" xr:uid="{00000000-0005-0000-0000-00002F060000}"/>
    <cellStyle name="Normal 49 39" xfId="1584" xr:uid="{00000000-0005-0000-0000-000030060000}"/>
    <cellStyle name="Normal 49 4" xfId="1585" xr:uid="{00000000-0005-0000-0000-000031060000}"/>
    <cellStyle name="Normal 49 40" xfId="1586" xr:uid="{00000000-0005-0000-0000-000032060000}"/>
    <cellStyle name="Normal 49 41" xfId="1587" xr:uid="{00000000-0005-0000-0000-000033060000}"/>
    <cellStyle name="Normal 49 42" xfId="1588" xr:uid="{00000000-0005-0000-0000-000034060000}"/>
    <cellStyle name="Normal 49 43" xfId="1589" xr:uid="{00000000-0005-0000-0000-000035060000}"/>
    <cellStyle name="Normal 49 44" xfId="1590" xr:uid="{00000000-0005-0000-0000-000036060000}"/>
    <cellStyle name="Normal 49 45" xfId="1591" xr:uid="{00000000-0005-0000-0000-000037060000}"/>
    <cellStyle name="Normal 49 46" xfId="1592" xr:uid="{00000000-0005-0000-0000-000038060000}"/>
    <cellStyle name="Normal 49 47" xfId="1593" xr:uid="{00000000-0005-0000-0000-000039060000}"/>
    <cellStyle name="Normal 49 48" xfId="1594" xr:uid="{00000000-0005-0000-0000-00003A060000}"/>
    <cellStyle name="Normal 49 49" xfId="1595" xr:uid="{00000000-0005-0000-0000-00003B060000}"/>
    <cellStyle name="Normal 49 5" xfId="1596" xr:uid="{00000000-0005-0000-0000-00003C060000}"/>
    <cellStyle name="Normal 49 50" xfId="1597" xr:uid="{00000000-0005-0000-0000-00003D060000}"/>
    <cellStyle name="Normal 49 51" xfId="1598" xr:uid="{00000000-0005-0000-0000-00003E060000}"/>
    <cellStyle name="Normal 49 52" xfId="1599" xr:uid="{00000000-0005-0000-0000-00003F060000}"/>
    <cellStyle name="Normal 49 53" xfId="1600" xr:uid="{00000000-0005-0000-0000-000040060000}"/>
    <cellStyle name="Normal 49 54" xfId="1601" xr:uid="{00000000-0005-0000-0000-000041060000}"/>
    <cellStyle name="Normal 49 55" xfId="1602" xr:uid="{00000000-0005-0000-0000-000042060000}"/>
    <cellStyle name="Normal 49 56" xfId="1603" xr:uid="{00000000-0005-0000-0000-000043060000}"/>
    <cellStyle name="Normal 49 57" xfId="1604" xr:uid="{00000000-0005-0000-0000-000044060000}"/>
    <cellStyle name="Normal 49 58" xfId="1605" xr:uid="{00000000-0005-0000-0000-000045060000}"/>
    <cellStyle name="Normal 49 59" xfId="1606" xr:uid="{00000000-0005-0000-0000-000046060000}"/>
    <cellStyle name="Normal 49 6" xfId="1607" xr:uid="{00000000-0005-0000-0000-000047060000}"/>
    <cellStyle name="Normal 49 60" xfId="1608" xr:uid="{00000000-0005-0000-0000-000048060000}"/>
    <cellStyle name="Normal 49 61" xfId="1609" xr:uid="{00000000-0005-0000-0000-000049060000}"/>
    <cellStyle name="Normal 49 62" xfId="1610" xr:uid="{00000000-0005-0000-0000-00004A060000}"/>
    <cellStyle name="Normal 49 63" xfId="1611" xr:uid="{00000000-0005-0000-0000-00004B060000}"/>
    <cellStyle name="Normal 49 64" xfId="1612" xr:uid="{00000000-0005-0000-0000-00004C060000}"/>
    <cellStyle name="Normal 49 65" xfId="1613" xr:uid="{00000000-0005-0000-0000-00004D060000}"/>
    <cellStyle name="Normal 49 66" xfId="1614" xr:uid="{00000000-0005-0000-0000-00004E060000}"/>
    <cellStyle name="Normal 49 67" xfId="1615" xr:uid="{00000000-0005-0000-0000-00004F060000}"/>
    <cellStyle name="Normal 49 7" xfId="1616" xr:uid="{00000000-0005-0000-0000-000050060000}"/>
    <cellStyle name="Normal 49 8" xfId="1617" xr:uid="{00000000-0005-0000-0000-000051060000}"/>
    <cellStyle name="Normal 49 9" xfId="1618" xr:uid="{00000000-0005-0000-0000-000052060000}"/>
    <cellStyle name="Normal 5" xfId="1619" xr:uid="{00000000-0005-0000-0000-000053060000}"/>
    <cellStyle name="Normal 51" xfId="1620" xr:uid="{00000000-0005-0000-0000-000054060000}"/>
    <cellStyle name="Normal 51 10" xfId="1621" xr:uid="{00000000-0005-0000-0000-000055060000}"/>
    <cellStyle name="Normal 51 11" xfId="1622" xr:uid="{00000000-0005-0000-0000-000056060000}"/>
    <cellStyle name="Normal 51 12" xfId="1623" xr:uid="{00000000-0005-0000-0000-000057060000}"/>
    <cellStyle name="Normal 51 13" xfId="1624" xr:uid="{00000000-0005-0000-0000-000058060000}"/>
    <cellStyle name="Normal 51 14" xfId="1625" xr:uid="{00000000-0005-0000-0000-000059060000}"/>
    <cellStyle name="Normal 51 15" xfId="1626" xr:uid="{00000000-0005-0000-0000-00005A060000}"/>
    <cellStyle name="Normal 51 16" xfId="1627" xr:uid="{00000000-0005-0000-0000-00005B060000}"/>
    <cellStyle name="Normal 51 17" xfId="1628" xr:uid="{00000000-0005-0000-0000-00005C060000}"/>
    <cellStyle name="Normal 51 18" xfId="1629" xr:uid="{00000000-0005-0000-0000-00005D060000}"/>
    <cellStyle name="Normal 51 19" xfId="1630" xr:uid="{00000000-0005-0000-0000-00005E060000}"/>
    <cellStyle name="Normal 51 2" xfId="1631" xr:uid="{00000000-0005-0000-0000-00005F060000}"/>
    <cellStyle name="Normal 51 20" xfId="1632" xr:uid="{00000000-0005-0000-0000-000060060000}"/>
    <cellStyle name="Normal 51 21" xfId="1633" xr:uid="{00000000-0005-0000-0000-000061060000}"/>
    <cellStyle name="Normal 51 22" xfId="1634" xr:uid="{00000000-0005-0000-0000-000062060000}"/>
    <cellStyle name="Normal 51 23" xfId="1635" xr:uid="{00000000-0005-0000-0000-000063060000}"/>
    <cellStyle name="Normal 51 24" xfId="1636" xr:uid="{00000000-0005-0000-0000-000064060000}"/>
    <cellStyle name="Normal 51 25" xfId="1637" xr:uid="{00000000-0005-0000-0000-000065060000}"/>
    <cellStyle name="Normal 51 26" xfId="1638" xr:uid="{00000000-0005-0000-0000-000066060000}"/>
    <cellStyle name="Normal 51 27" xfId="1639" xr:uid="{00000000-0005-0000-0000-000067060000}"/>
    <cellStyle name="Normal 51 28" xfId="1640" xr:uid="{00000000-0005-0000-0000-000068060000}"/>
    <cellStyle name="Normal 51 29" xfId="1641" xr:uid="{00000000-0005-0000-0000-000069060000}"/>
    <cellStyle name="Normal 51 3" xfId="1642" xr:uid="{00000000-0005-0000-0000-00006A060000}"/>
    <cellStyle name="Normal 51 30" xfId="1643" xr:uid="{00000000-0005-0000-0000-00006B060000}"/>
    <cellStyle name="Normal 51 31" xfId="1644" xr:uid="{00000000-0005-0000-0000-00006C060000}"/>
    <cellStyle name="Normal 51 32" xfId="1645" xr:uid="{00000000-0005-0000-0000-00006D060000}"/>
    <cellStyle name="Normal 51 33" xfId="1646" xr:uid="{00000000-0005-0000-0000-00006E060000}"/>
    <cellStyle name="Normal 51 34" xfId="1647" xr:uid="{00000000-0005-0000-0000-00006F060000}"/>
    <cellStyle name="Normal 51 35" xfId="1648" xr:uid="{00000000-0005-0000-0000-000070060000}"/>
    <cellStyle name="Normal 51 36" xfId="1649" xr:uid="{00000000-0005-0000-0000-000071060000}"/>
    <cellStyle name="Normal 51 37" xfId="1650" xr:uid="{00000000-0005-0000-0000-000072060000}"/>
    <cellStyle name="Normal 51 38" xfId="1651" xr:uid="{00000000-0005-0000-0000-000073060000}"/>
    <cellStyle name="Normal 51 39" xfId="1652" xr:uid="{00000000-0005-0000-0000-000074060000}"/>
    <cellStyle name="Normal 51 4" xfId="1653" xr:uid="{00000000-0005-0000-0000-000075060000}"/>
    <cellStyle name="Normal 51 40" xfId="1654" xr:uid="{00000000-0005-0000-0000-000076060000}"/>
    <cellStyle name="Normal 51 41" xfId="1655" xr:uid="{00000000-0005-0000-0000-000077060000}"/>
    <cellStyle name="Normal 51 42" xfId="1656" xr:uid="{00000000-0005-0000-0000-000078060000}"/>
    <cellStyle name="Normal 51 43" xfId="1657" xr:uid="{00000000-0005-0000-0000-000079060000}"/>
    <cellStyle name="Normal 51 44" xfId="1658" xr:uid="{00000000-0005-0000-0000-00007A060000}"/>
    <cellStyle name="Normal 51 45" xfId="1659" xr:uid="{00000000-0005-0000-0000-00007B060000}"/>
    <cellStyle name="Normal 51 46" xfId="1660" xr:uid="{00000000-0005-0000-0000-00007C060000}"/>
    <cellStyle name="Normal 51 47" xfId="1661" xr:uid="{00000000-0005-0000-0000-00007D060000}"/>
    <cellStyle name="Normal 51 48" xfId="1662" xr:uid="{00000000-0005-0000-0000-00007E060000}"/>
    <cellStyle name="Normal 51 49" xfId="1663" xr:uid="{00000000-0005-0000-0000-00007F060000}"/>
    <cellStyle name="Normal 51 5" xfId="1664" xr:uid="{00000000-0005-0000-0000-000080060000}"/>
    <cellStyle name="Normal 51 50" xfId="1665" xr:uid="{00000000-0005-0000-0000-000081060000}"/>
    <cellStyle name="Normal 51 51" xfId="1666" xr:uid="{00000000-0005-0000-0000-000082060000}"/>
    <cellStyle name="Normal 51 52" xfId="1667" xr:uid="{00000000-0005-0000-0000-000083060000}"/>
    <cellStyle name="Normal 51 53" xfId="1668" xr:uid="{00000000-0005-0000-0000-000084060000}"/>
    <cellStyle name="Normal 51 54" xfId="1669" xr:uid="{00000000-0005-0000-0000-000085060000}"/>
    <cellStyle name="Normal 51 55" xfId="1670" xr:uid="{00000000-0005-0000-0000-000086060000}"/>
    <cellStyle name="Normal 51 56" xfId="1671" xr:uid="{00000000-0005-0000-0000-000087060000}"/>
    <cellStyle name="Normal 51 57" xfId="1672" xr:uid="{00000000-0005-0000-0000-000088060000}"/>
    <cellStyle name="Normal 51 58" xfId="1673" xr:uid="{00000000-0005-0000-0000-000089060000}"/>
    <cellStyle name="Normal 51 59" xfId="1674" xr:uid="{00000000-0005-0000-0000-00008A060000}"/>
    <cellStyle name="Normal 51 6" xfId="1675" xr:uid="{00000000-0005-0000-0000-00008B060000}"/>
    <cellStyle name="Normal 51 60" xfId="1676" xr:uid="{00000000-0005-0000-0000-00008C060000}"/>
    <cellStyle name="Normal 51 61" xfId="1677" xr:uid="{00000000-0005-0000-0000-00008D060000}"/>
    <cellStyle name="Normal 51 62" xfId="1678" xr:uid="{00000000-0005-0000-0000-00008E060000}"/>
    <cellStyle name="Normal 51 63" xfId="1679" xr:uid="{00000000-0005-0000-0000-00008F060000}"/>
    <cellStyle name="Normal 51 64" xfId="1680" xr:uid="{00000000-0005-0000-0000-000090060000}"/>
    <cellStyle name="Normal 51 65" xfId="1681" xr:uid="{00000000-0005-0000-0000-000091060000}"/>
    <cellStyle name="Normal 51 66" xfId="1682" xr:uid="{00000000-0005-0000-0000-000092060000}"/>
    <cellStyle name="Normal 51 67" xfId="1683" xr:uid="{00000000-0005-0000-0000-000093060000}"/>
    <cellStyle name="Normal 51 7" xfId="1684" xr:uid="{00000000-0005-0000-0000-000094060000}"/>
    <cellStyle name="Normal 51 8" xfId="1685" xr:uid="{00000000-0005-0000-0000-000095060000}"/>
    <cellStyle name="Normal 51 9" xfId="1686" xr:uid="{00000000-0005-0000-0000-000096060000}"/>
    <cellStyle name="Normal 53" xfId="1687" xr:uid="{00000000-0005-0000-0000-000097060000}"/>
    <cellStyle name="Normal 53 10" xfId="1688" xr:uid="{00000000-0005-0000-0000-000098060000}"/>
    <cellStyle name="Normal 53 11" xfId="1689" xr:uid="{00000000-0005-0000-0000-000099060000}"/>
    <cellStyle name="Normal 53 12" xfId="1690" xr:uid="{00000000-0005-0000-0000-00009A060000}"/>
    <cellStyle name="Normal 53 13" xfId="1691" xr:uid="{00000000-0005-0000-0000-00009B060000}"/>
    <cellStyle name="Normal 53 14" xfId="1692" xr:uid="{00000000-0005-0000-0000-00009C060000}"/>
    <cellStyle name="Normal 53 15" xfId="1693" xr:uid="{00000000-0005-0000-0000-00009D060000}"/>
    <cellStyle name="Normal 53 16" xfId="1694" xr:uid="{00000000-0005-0000-0000-00009E060000}"/>
    <cellStyle name="Normal 53 17" xfId="1695" xr:uid="{00000000-0005-0000-0000-00009F060000}"/>
    <cellStyle name="Normal 53 18" xfId="1696" xr:uid="{00000000-0005-0000-0000-0000A0060000}"/>
    <cellStyle name="Normal 53 19" xfId="1697" xr:uid="{00000000-0005-0000-0000-0000A1060000}"/>
    <cellStyle name="Normal 53 2" xfId="1698" xr:uid="{00000000-0005-0000-0000-0000A2060000}"/>
    <cellStyle name="Normal 53 20" xfId="1699" xr:uid="{00000000-0005-0000-0000-0000A3060000}"/>
    <cellStyle name="Normal 53 21" xfId="1700" xr:uid="{00000000-0005-0000-0000-0000A4060000}"/>
    <cellStyle name="Normal 53 22" xfId="1701" xr:uid="{00000000-0005-0000-0000-0000A5060000}"/>
    <cellStyle name="Normal 53 23" xfId="1702" xr:uid="{00000000-0005-0000-0000-0000A6060000}"/>
    <cellStyle name="Normal 53 24" xfId="1703" xr:uid="{00000000-0005-0000-0000-0000A7060000}"/>
    <cellStyle name="Normal 53 25" xfId="1704" xr:uid="{00000000-0005-0000-0000-0000A8060000}"/>
    <cellStyle name="Normal 53 26" xfId="1705" xr:uid="{00000000-0005-0000-0000-0000A9060000}"/>
    <cellStyle name="Normal 53 27" xfId="1706" xr:uid="{00000000-0005-0000-0000-0000AA060000}"/>
    <cellStyle name="Normal 53 28" xfId="1707" xr:uid="{00000000-0005-0000-0000-0000AB060000}"/>
    <cellStyle name="Normal 53 29" xfId="1708" xr:uid="{00000000-0005-0000-0000-0000AC060000}"/>
    <cellStyle name="Normal 53 3" xfId="1709" xr:uid="{00000000-0005-0000-0000-0000AD060000}"/>
    <cellStyle name="Normal 53 30" xfId="1710" xr:uid="{00000000-0005-0000-0000-0000AE060000}"/>
    <cellStyle name="Normal 53 31" xfId="1711" xr:uid="{00000000-0005-0000-0000-0000AF060000}"/>
    <cellStyle name="Normal 53 32" xfId="1712" xr:uid="{00000000-0005-0000-0000-0000B0060000}"/>
    <cellStyle name="Normal 53 33" xfId="1713" xr:uid="{00000000-0005-0000-0000-0000B1060000}"/>
    <cellStyle name="Normal 53 34" xfId="1714" xr:uid="{00000000-0005-0000-0000-0000B2060000}"/>
    <cellStyle name="Normal 53 35" xfId="1715" xr:uid="{00000000-0005-0000-0000-0000B3060000}"/>
    <cellStyle name="Normal 53 36" xfId="1716" xr:uid="{00000000-0005-0000-0000-0000B4060000}"/>
    <cellStyle name="Normal 53 37" xfId="1717" xr:uid="{00000000-0005-0000-0000-0000B5060000}"/>
    <cellStyle name="Normal 53 38" xfId="1718" xr:uid="{00000000-0005-0000-0000-0000B6060000}"/>
    <cellStyle name="Normal 53 39" xfId="1719" xr:uid="{00000000-0005-0000-0000-0000B7060000}"/>
    <cellStyle name="Normal 53 4" xfId="1720" xr:uid="{00000000-0005-0000-0000-0000B8060000}"/>
    <cellStyle name="Normal 53 40" xfId="1721" xr:uid="{00000000-0005-0000-0000-0000B9060000}"/>
    <cellStyle name="Normal 53 41" xfId="1722" xr:uid="{00000000-0005-0000-0000-0000BA060000}"/>
    <cellStyle name="Normal 53 42" xfId="1723" xr:uid="{00000000-0005-0000-0000-0000BB060000}"/>
    <cellStyle name="Normal 53 43" xfId="1724" xr:uid="{00000000-0005-0000-0000-0000BC060000}"/>
    <cellStyle name="Normal 53 44" xfId="1725" xr:uid="{00000000-0005-0000-0000-0000BD060000}"/>
    <cellStyle name="Normal 53 45" xfId="1726" xr:uid="{00000000-0005-0000-0000-0000BE060000}"/>
    <cellStyle name="Normal 53 46" xfId="1727" xr:uid="{00000000-0005-0000-0000-0000BF060000}"/>
    <cellStyle name="Normal 53 47" xfId="1728" xr:uid="{00000000-0005-0000-0000-0000C0060000}"/>
    <cellStyle name="Normal 53 48" xfId="1729" xr:uid="{00000000-0005-0000-0000-0000C1060000}"/>
    <cellStyle name="Normal 53 49" xfId="1730" xr:uid="{00000000-0005-0000-0000-0000C2060000}"/>
    <cellStyle name="Normal 53 5" xfId="1731" xr:uid="{00000000-0005-0000-0000-0000C3060000}"/>
    <cellStyle name="Normal 53 50" xfId="1732" xr:uid="{00000000-0005-0000-0000-0000C4060000}"/>
    <cellStyle name="Normal 53 51" xfId="1733" xr:uid="{00000000-0005-0000-0000-0000C5060000}"/>
    <cellStyle name="Normal 53 52" xfId="1734" xr:uid="{00000000-0005-0000-0000-0000C6060000}"/>
    <cellStyle name="Normal 53 53" xfId="1735" xr:uid="{00000000-0005-0000-0000-0000C7060000}"/>
    <cellStyle name="Normal 53 54" xfId="1736" xr:uid="{00000000-0005-0000-0000-0000C8060000}"/>
    <cellStyle name="Normal 53 55" xfId="1737" xr:uid="{00000000-0005-0000-0000-0000C9060000}"/>
    <cellStyle name="Normal 53 56" xfId="1738" xr:uid="{00000000-0005-0000-0000-0000CA060000}"/>
    <cellStyle name="Normal 53 57" xfId="1739" xr:uid="{00000000-0005-0000-0000-0000CB060000}"/>
    <cellStyle name="Normal 53 58" xfId="1740" xr:uid="{00000000-0005-0000-0000-0000CC060000}"/>
    <cellStyle name="Normal 53 59" xfId="1741" xr:uid="{00000000-0005-0000-0000-0000CD060000}"/>
    <cellStyle name="Normal 53 6" xfId="1742" xr:uid="{00000000-0005-0000-0000-0000CE060000}"/>
    <cellStyle name="Normal 53 60" xfId="1743" xr:uid="{00000000-0005-0000-0000-0000CF060000}"/>
    <cellStyle name="Normal 53 61" xfId="1744" xr:uid="{00000000-0005-0000-0000-0000D0060000}"/>
    <cellStyle name="Normal 53 62" xfId="1745" xr:uid="{00000000-0005-0000-0000-0000D1060000}"/>
    <cellStyle name="Normal 53 63" xfId="1746" xr:uid="{00000000-0005-0000-0000-0000D2060000}"/>
    <cellStyle name="Normal 53 64" xfId="1747" xr:uid="{00000000-0005-0000-0000-0000D3060000}"/>
    <cellStyle name="Normal 53 65" xfId="1748" xr:uid="{00000000-0005-0000-0000-0000D4060000}"/>
    <cellStyle name="Normal 53 66" xfId="1749" xr:uid="{00000000-0005-0000-0000-0000D5060000}"/>
    <cellStyle name="Normal 53 67" xfId="1750" xr:uid="{00000000-0005-0000-0000-0000D6060000}"/>
    <cellStyle name="Normal 53 7" xfId="1751" xr:uid="{00000000-0005-0000-0000-0000D7060000}"/>
    <cellStyle name="Normal 53 8" xfId="1752" xr:uid="{00000000-0005-0000-0000-0000D8060000}"/>
    <cellStyle name="Normal 53 9" xfId="1753" xr:uid="{00000000-0005-0000-0000-0000D9060000}"/>
    <cellStyle name="Normal 55" xfId="1754" xr:uid="{00000000-0005-0000-0000-0000DA060000}"/>
    <cellStyle name="Normal 55 10" xfId="1755" xr:uid="{00000000-0005-0000-0000-0000DB060000}"/>
    <cellStyle name="Normal 55 11" xfId="1756" xr:uid="{00000000-0005-0000-0000-0000DC060000}"/>
    <cellStyle name="Normal 55 12" xfId="1757" xr:uid="{00000000-0005-0000-0000-0000DD060000}"/>
    <cellStyle name="Normal 55 13" xfId="1758" xr:uid="{00000000-0005-0000-0000-0000DE060000}"/>
    <cellStyle name="Normal 55 14" xfId="1759" xr:uid="{00000000-0005-0000-0000-0000DF060000}"/>
    <cellStyle name="Normal 55 15" xfId="1760" xr:uid="{00000000-0005-0000-0000-0000E0060000}"/>
    <cellStyle name="Normal 55 16" xfId="1761" xr:uid="{00000000-0005-0000-0000-0000E1060000}"/>
    <cellStyle name="Normal 55 17" xfId="1762" xr:uid="{00000000-0005-0000-0000-0000E2060000}"/>
    <cellStyle name="Normal 55 18" xfId="1763" xr:uid="{00000000-0005-0000-0000-0000E3060000}"/>
    <cellStyle name="Normal 55 19" xfId="1764" xr:uid="{00000000-0005-0000-0000-0000E4060000}"/>
    <cellStyle name="Normal 55 2" xfId="1765" xr:uid="{00000000-0005-0000-0000-0000E5060000}"/>
    <cellStyle name="Normal 55 20" xfId="1766" xr:uid="{00000000-0005-0000-0000-0000E6060000}"/>
    <cellStyle name="Normal 55 21" xfId="1767" xr:uid="{00000000-0005-0000-0000-0000E7060000}"/>
    <cellStyle name="Normal 55 22" xfId="1768" xr:uid="{00000000-0005-0000-0000-0000E8060000}"/>
    <cellStyle name="Normal 55 23" xfId="1769" xr:uid="{00000000-0005-0000-0000-0000E9060000}"/>
    <cellStyle name="Normal 55 24" xfId="1770" xr:uid="{00000000-0005-0000-0000-0000EA060000}"/>
    <cellStyle name="Normal 55 25" xfId="1771" xr:uid="{00000000-0005-0000-0000-0000EB060000}"/>
    <cellStyle name="Normal 55 26" xfId="1772" xr:uid="{00000000-0005-0000-0000-0000EC060000}"/>
    <cellStyle name="Normal 55 27" xfId="1773" xr:uid="{00000000-0005-0000-0000-0000ED060000}"/>
    <cellStyle name="Normal 55 28" xfId="1774" xr:uid="{00000000-0005-0000-0000-0000EE060000}"/>
    <cellStyle name="Normal 55 29" xfId="1775" xr:uid="{00000000-0005-0000-0000-0000EF060000}"/>
    <cellStyle name="Normal 55 3" xfId="1776" xr:uid="{00000000-0005-0000-0000-0000F0060000}"/>
    <cellStyle name="Normal 55 30" xfId="1777" xr:uid="{00000000-0005-0000-0000-0000F1060000}"/>
    <cellStyle name="Normal 55 31" xfId="1778" xr:uid="{00000000-0005-0000-0000-0000F2060000}"/>
    <cellStyle name="Normal 55 32" xfId="1779" xr:uid="{00000000-0005-0000-0000-0000F3060000}"/>
    <cellStyle name="Normal 55 33" xfId="1780" xr:uid="{00000000-0005-0000-0000-0000F4060000}"/>
    <cellStyle name="Normal 55 34" xfId="1781" xr:uid="{00000000-0005-0000-0000-0000F5060000}"/>
    <cellStyle name="Normal 55 35" xfId="1782" xr:uid="{00000000-0005-0000-0000-0000F6060000}"/>
    <cellStyle name="Normal 55 36" xfId="1783" xr:uid="{00000000-0005-0000-0000-0000F7060000}"/>
    <cellStyle name="Normal 55 37" xfId="1784" xr:uid="{00000000-0005-0000-0000-0000F8060000}"/>
    <cellStyle name="Normal 55 38" xfId="1785" xr:uid="{00000000-0005-0000-0000-0000F9060000}"/>
    <cellStyle name="Normal 55 39" xfId="1786" xr:uid="{00000000-0005-0000-0000-0000FA060000}"/>
    <cellStyle name="Normal 55 4" xfId="1787" xr:uid="{00000000-0005-0000-0000-0000FB060000}"/>
    <cellStyle name="Normal 55 40" xfId="1788" xr:uid="{00000000-0005-0000-0000-0000FC060000}"/>
    <cellStyle name="Normal 55 41" xfId="1789" xr:uid="{00000000-0005-0000-0000-0000FD060000}"/>
    <cellStyle name="Normal 55 42" xfId="1790" xr:uid="{00000000-0005-0000-0000-0000FE060000}"/>
    <cellStyle name="Normal 55 43" xfId="1791" xr:uid="{00000000-0005-0000-0000-0000FF060000}"/>
    <cellStyle name="Normal 55 44" xfId="1792" xr:uid="{00000000-0005-0000-0000-000000070000}"/>
    <cellStyle name="Normal 55 45" xfId="1793" xr:uid="{00000000-0005-0000-0000-000001070000}"/>
    <cellStyle name="Normal 55 46" xfId="1794" xr:uid="{00000000-0005-0000-0000-000002070000}"/>
    <cellStyle name="Normal 55 47" xfId="1795" xr:uid="{00000000-0005-0000-0000-000003070000}"/>
    <cellStyle name="Normal 55 48" xfId="1796" xr:uid="{00000000-0005-0000-0000-000004070000}"/>
    <cellStyle name="Normal 55 49" xfId="1797" xr:uid="{00000000-0005-0000-0000-000005070000}"/>
    <cellStyle name="Normal 55 5" xfId="1798" xr:uid="{00000000-0005-0000-0000-000006070000}"/>
    <cellStyle name="Normal 55 50" xfId="1799" xr:uid="{00000000-0005-0000-0000-000007070000}"/>
    <cellStyle name="Normal 55 51" xfId="1800" xr:uid="{00000000-0005-0000-0000-000008070000}"/>
    <cellStyle name="Normal 55 52" xfId="1801" xr:uid="{00000000-0005-0000-0000-000009070000}"/>
    <cellStyle name="Normal 55 53" xfId="1802" xr:uid="{00000000-0005-0000-0000-00000A070000}"/>
    <cellStyle name="Normal 55 54" xfId="1803" xr:uid="{00000000-0005-0000-0000-00000B070000}"/>
    <cellStyle name="Normal 55 55" xfId="1804" xr:uid="{00000000-0005-0000-0000-00000C070000}"/>
    <cellStyle name="Normal 55 56" xfId="1805" xr:uid="{00000000-0005-0000-0000-00000D070000}"/>
    <cellStyle name="Normal 55 57" xfId="1806" xr:uid="{00000000-0005-0000-0000-00000E070000}"/>
    <cellStyle name="Normal 55 58" xfId="1807" xr:uid="{00000000-0005-0000-0000-00000F070000}"/>
    <cellStyle name="Normal 55 59" xfId="1808" xr:uid="{00000000-0005-0000-0000-000010070000}"/>
    <cellStyle name="Normal 55 6" xfId="1809" xr:uid="{00000000-0005-0000-0000-000011070000}"/>
    <cellStyle name="Normal 55 60" xfId="1810" xr:uid="{00000000-0005-0000-0000-000012070000}"/>
    <cellStyle name="Normal 55 61" xfId="1811" xr:uid="{00000000-0005-0000-0000-000013070000}"/>
    <cellStyle name="Normal 55 62" xfId="1812" xr:uid="{00000000-0005-0000-0000-000014070000}"/>
    <cellStyle name="Normal 55 63" xfId="1813" xr:uid="{00000000-0005-0000-0000-000015070000}"/>
    <cellStyle name="Normal 55 64" xfId="1814" xr:uid="{00000000-0005-0000-0000-000016070000}"/>
    <cellStyle name="Normal 55 65" xfId="1815" xr:uid="{00000000-0005-0000-0000-000017070000}"/>
    <cellStyle name="Normal 55 66" xfId="1816" xr:uid="{00000000-0005-0000-0000-000018070000}"/>
    <cellStyle name="Normal 55 67" xfId="1817" xr:uid="{00000000-0005-0000-0000-000019070000}"/>
    <cellStyle name="Normal 55 7" xfId="1818" xr:uid="{00000000-0005-0000-0000-00001A070000}"/>
    <cellStyle name="Normal 55 8" xfId="1819" xr:uid="{00000000-0005-0000-0000-00001B070000}"/>
    <cellStyle name="Normal 55 9" xfId="1820" xr:uid="{00000000-0005-0000-0000-00001C070000}"/>
    <cellStyle name="Normal 57" xfId="1821" xr:uid="{00000000-0005-0000-0000-00001D070000}"/>
    <cellStyle name="Normal 57 10" xfId="1822" xr:uid="{00000000-0005-0000-0000-00001E070000}"/>
    <cellStyle name="Normal 57 11" xfId="1823" xr:uid="{00000000-0005-0000-0000-00001F070000}"/>
    <cellStyle name="Normal 57 12" xfId="1824" xr:uid="{00000000-0005-0000-0000-000020070000}"/>
    <cellStyle name="Normal 57 13" xfId="1825" xr:uid="{00000000-0005-0000-0000-000021070000}"/>
    <cellStyle name="Normal 57 14" xfId="1826" xr:uid="{00000000-0005-0000-0000-000022070000}"/>
    <cellStyle name="Normal 57 15" xfId="1827" xr:uid="{00000000-0005-0000-0000-000023070000}"/>
    <cellStyle name="Normal 57 16" xfId="1828" xr:uid="{00000000-0005-0000-0000-000024070000}"/>
    <cellStyle name="Normal 57 17" xfId="1829" xr:uid="{00000000-0005-0000-0000-000025070000}"/>
    <cellStyle name="Normal 57 18" xfId="1830" xr:uid="{00000000-0005-0000-0000-000026070000}"/>
    <cellStyle name="Normal 57 19" xfId="1831" xr:uid="{00000000-0005-0000-0000-000027070000}"/>
    <cellStyle name="Normal 57 2" xfId="1832" xr:uid="{00000000-0005-0000-0000-000028070000}"/>
    <cellStyle name="Normal 57 20" xfId="1833" xr:uid="{00000000-0005-0000-0000-000029070000}"/>
    <cellStyle name="Normal 57 21" xfId="1834" xr:uid="{00000000-0005-0000-0000-00002A070000}"/>
    <cellStyle name="Normal 57 22" xfId="1835" xr:uid="{00000000-0005-0000-0000-00002B070000}"/>
    <cellStyle name="Normal 57 23" xfId="1836" xr:uid="{00000000-0005-0000-0000-00002C070000}"/>
    <cellStyle name="Normal 57 24" xfId="1837" xr:uid="{00000000-0005-0000-0000-00002D070000}"/>
    <cellStyle name="Normal 57 25" xfId="1838" xr:uid="{00000000-0005-0000-0000-00002E070000}"/>
    <cellStyle name="Normal 57 26" xfId="1839" xr:uid="{00000000-0005-0000-0000-00002F070000}"/>
    <cellStyle name="Normal 57 27" xfId="1840" xr:uid="{00000000-0005-0000-0000-000030070000}"/>
    <cellStyle name="Normal 57 28" xfId="1841" xr:uid="{00000000-0005-0000-0000-000031070000}"/>
    <cellStyle name="Normal 57 29" xfId="1842" xr:uid="{00000000-0005-0000-0000-000032070000}"/>
    <cellStyle name="Normal 57 3" xfId="1843" xr:uid="{00000000-0005-0000-0000-000033070000}"/>
    <cellStyle name="Normal 57 30" xfId="1844" xr:uid="{00000000-0005-0000-0000-000034070000}"/>
    <cellStyle name="Normal 57 31" xfId="1845" xr:uid="{00000000-0005-0000-0000-000035070000}"/>
    <cellStyle name="Normal 57 32" xfId="1846" xr:uid="{00000000-0005-0000-0000-000036070000}"/>
    <cellStyle name="Normal 57 33" xfId="1847" xr:uid="{00000000-0005-0000-0000-000037070000}"/>
    <cellStyle name="Normal 57 34" xfId="1848" xr:uid="{00000000-0005-0000-0000-000038070000}"/>
    <cellStyle name="Normal 57 35" xfId="1849" xr:uid="{00000000-0005-0000-0000-000039070000}"/>
    <cellStyle name="Normal 57 36" xfId="1850" xr:uid="{00000000-0005-0000-0000-00003A070000}"/>
    <cellStyle name="Normal 57 37" xfId="1851" xr:uid="{00000000-0005-0000-0000-00003B070000}"/>
    <cellStyle name="Normal 57 38" xfId="1852" xr:uid="{00000000-0005-0000-0000-00003C070000}"/>
    <cellStyle name="Normal 57 39" xfId="1853" xr:uid="{00000000-0005-0000-0000-00003D070000}"/>
    <cellStyle name="Normal 57 4" xfId="1854" xr:uid="{00000000-0005-0000-0000-00003E070000}"/>
    <cellStyle name="Normal 57 40" xfId="1855" xr:uid="{00000000-0005-0000-0000-00003F070000}"/>
    <cellStyle name="Normal 57 41" xfId="1856" xr:uid="{00000000-0005-0000-0000-000040070000}"/>
    <cellStyle name="Normal 57 42" xfId="1857" xr:uid="{00000000-0005-0000-0000-000041070000}"/>
    <cellStyle name="Normal 57 43" xfId="1858" xr:uid="{00000000-0005-0000-0000-000042070000}"/>
    <cellStyle name="Normal 57 44" xfId="1859" xr:uid="{00000000-0005-0000-0000-000043070000}"/>
    <cellStyle name="Normal 57 45" xfId="1860" xr:uid="{00000000-0005-0000-0000-000044070000}"/>
    <cellStyle name="Normal 57 46" xfId="1861" xr:uid="{00000000-0005-0000-0000-000045070000}"/>
    <cellStyle name="Normal 57 47" xfId="1862" xr:uid="{00000000-0005-0000-0000-000046070000}"/>
    <cellStyle name="Normal 57 48" xfId="1863" xr:uid="{00000000-0005-0000-0000-000047070000}"/>
    <cellStyle name="Normal 57 49" xfId="1864" xr:uid="{00000000-0005-0000-0000-000048070000}"/>
    <cellStyle name="Normal 57 5" xfId="1865" xr:uid="{00000000-0005-0000-0000-000049070000}"/>
    <cellStyle name="Normal 57 50" xfId="1866" xr:uid="{00000000-0005-0000-0000-00004A070000}"/>
    <cellStyle name="Normal 57 51" xfId="1867" xr:uid="{00000000-0005-0000-0000-00004B070000}"/>
    <cellStyle name="Normal 57 52" xfId="1868" xr:uid="{00000000-0005-0000-0000-00004C070000}"/>
    <cellStyle name="Normal 57 53" xfId="1869" xr:uid="{00000000-0005-0000-0000-00004D070000}"/>
    <cellStyle name="Normal 57 54" xfId="1870" xr:uid="{00000000-0005-0000-0000-00004E070000}"/>
    <cellStyle name="Normal 57 55" xfId="1871" xr:uid="{00000000-0005-0000-0000-00004F070000}"/>
    <cellStyle name="Normal 57 56" xfId="1872" xr:uid="{00000000-0005-0000-0000-000050070000}"/>
    <cellStyle name="Normal 57 57" xfId="1873" xr:uid="{00000000-0005-0000-0000-000051070000}"/>
    <cellStyle name="Normal 57 58" xfId="1874" xr:uid="{00000000-0005-0000-0000-000052070000}"/>
    <cellStyle name="Normal 57 59" xfId="1875" xr:uid="{00000000-0005-0000-0000-000053070000}"/>
    <cellStyle name="Normal 57 6" xfId="1876" xr:uid="{00000000-0005-0000-0000-000054070000}"/>
    <cellStyle name="Normal 57 60" xfId="1877" xr:uid="{00000000-0005-0000-0000-000055070000}"/>
    <cellStyle name="Normal 57 61" xfId="1878" xr:uid="{00000000-0005-0000-0000-000056070000}"/>
    <cellStyle name="Normal 57 62" xfId="1879" xr:uid="{00000000-0005-0000-0000-000057070000}"/>
    <cellStyle name="Normal 57 63" xfId="1880" xr:uid="{00000000-0005-0000-0000-000058070000}"/>
    <cellStyle name="Normal 57 64" xfId="1881" xr:uid="{00000000-0005-0000-0000-000059070000}"/>
    <cellStyle name="Normal 57 65" xfId="1882" xr:uid="{00000000-0005-0000-0000-00005A070000}"/>
    <cellStyle name="Normal 57 66" xfId="1883" xr:uid="{00000000-0005-0000-0000-00005B070000}"/>
    <cellStyle name="Normal 57 67" xfId="1884" xr:uid="{00000000-0005-0000-0000-00005C070000}"/>
    <cellStyle name="Normal 57 7" xfId="1885" xr:uid="{00000000-0005-0000-0000-00005D070000}"/>
    <cellStyle name="Normal 57 8" xfId="1886" xr:uid="{00000000-0005-0000-0000-00005E070000}"/>
    <cellStyle name="Normal 57 9" xfId="1887" xr:uid="{00000000-0005-0000-0000-00005F070000}"/>
    <cellStyle name="Normal 6" xfId="1888" xr:uid="{00000000-0005-0000-0000-000060070000}"/>
    <cellStyle name="Normal 6 2" xfId="1889" xr:uid="{00000000-0005-0000-0000-000061070000}"/>
    <cellStyle name="Normal 6 2 10" xfId="1890" xr:uid="{00000000-0005-0000-0000-000062070000}"/>
    <cellStyle name="Normal 6 2 11" xfId="1891" xr:uid="{00000000-0005-0000-0000-000063070000}"/>
    <cellStyle name="Normal 6 2 12" xfId="1892" xr:uid="{00000000-0005-0000-0000-000064070000}"/>
    <cellStyle name="Normal 6 2 13" xfId="1893" xr:uid="{00000000-0005-0000-0000-000065070000}"/>
    <cellStyle name="Normal 6 2 14" xfId="1894" xr:uid="{00000000-0005-0000-0000-000066070000}"/>
    <cellStyle name="Normal 6 2 15" xfId="1895" xr:uid="{00000000-0005-0000-0000-000067070000}"/>
    <cellStyle name="Normal 6 2 16" xfId="1896" xr:uid="{00000000-0005-0000-0000-000068070000}"/>
    <cellStyle name="Normal 6 2 17" xfId="1897" xr:uid="{00000000-0005-0000-0000-000069070000}"/>
    <cellStyle name="Normal 6 2 18" xfId="1898" xr:uid="{00000000-0005-0000-0000-00006A070000}"/>
    <cellStyle name="Normal 6 2 19" xfId="1899" xr:uid="{00000000-0005-0000-0000-00006B070000}"/>
    <cellStyle name="Normal 6 2 2" xfId="1900" xr:uid="{00000000-0005-0000-0000-00006C070000}"/>
    <cellStyle name="Normal 6 2 20" xfId="1901" xr:uid="{00000000-0005-0000-0000-00006D070000}"/>
    <cellStyle name="Normal 6 2 21" xfId="1902" xr:uid="{00000000-0005-0000-0000-00006E070000}"/>
    <cellStyle name="Normal 6 2 22" xfId="1903" xr:uid="{00000000-0005-0000-0000-00006F070000}"/>
    <cellStyle name="Normal 6 2 23" xfId="1904" xr:uid="{00000000-0005-0000-0000-000070070000}"/>
    <cellStyle name="Normal 6 2 24" xfId="1905" xr:uid="{00000000-0005-0000-0000-000071070000}"/>
    <cellStyle name="Normal 6 2 25" xfId="1906" xr:uid="{00000000-0005-0000-0000-000072070000}"/>
    <cellStyle name="Normal 6 2 26" xfId="1907" xr:uid="{00000000-0005-0000-0000-000073070000}"/>
    <cellStyle name="Normal 6 2 27" xfId="1908" xr:uid="{00000000-0005-0000-0000-000074070000}"/>
    <cellStyle name="Normal 6 2 28" xfId="1909" xr:uid="{00000000-0005-0000-0000-000075070000}"/>
    <cellStyle name="Normal 6 2 29" xfId="1910" xr:uid="{00000000-0005-0000-0000-000076070000}"/>
    <cellStyle name="Normal 6 2 3" xfId="1911" xr:uid="{00000000-0005-0000-0000-000077070000}"/>
    <cellStyle name="Normal 6 2 30" xfId="1912" xr:uid="{00000000-0005-0000-0000-000078070000}"/>
    <cellStyle name="Normal 6 2 31" xfId="1913" xr:uid="{00000000-0005-0000-0000-000079070000}"/>
    <cellStyle name="Normal 6 2 32" xfId="1914" xr:uid="{00000000-0005-0000-0000-00007A070000}"/>
    <cellStyle name="Normal 6 2 33" xfId="1915" xr:uid="{00000000-0005-0000-0000-00007B070000}"/>
    <cellStyle name="Normal 6 2 34" xfId="1916" xr:uid="{00000000-0005-0000-0000-00007C070000}"/>
    <cellStyle name="Normal 6 2 35" xfId="1917" xr:uid="{00000000-0005-0000-0000-00007D070000}"/>
    <cellStyle name="Normal 6 2 36" xfId="1918" xr:uid="{00000000-0005-0000-0000-00007E070000}"/>
    <cellStyle name="Normal 6 2 37" xfId="1919" xr:uid="{00000000-0005-0000-0000-00007F070000}"/>
    <cellStyle name="Normal 6 2 38" xfId="1920" xr:uid="{00000000-0005-0000-0000-000080070000}"/>
    <cellStyle name="Normal 6 2 39" xfId="1921" xr:uid="{00000000-0005-0000-0000-000081070000}"/>
    <cellStyle name="Normal 6 2 4" xfId="1922" xr:uid="{00000000-0005-0000-0000-000082070000}"/>
    <cellStyle name="Normal 6 2 40" xfId="1923" xr:uid="{00000000-0005-0000-0000-000083070000}"/>
    <cellStyle name="Normal 6 2 41" xfId="1924" xr:uid="{00000000-0005-0000-0000-000084070000}"/>
    <cellStyle name="Normal 6 2 42" xfId="1925" xr:uid="{00000000-0005-0000-0000-000085070000}"/>
    <cellStyle name="Normal 6 2 43" xfId="1926" xr:uid="{00000000-0005-0000-0000-000086070000}"/>
    <cellStyle name="Normal 6 2 44" xfId="1927" xr:uid="{00000000-0005-0000-0000-000087070000}"/>
    <cellStyle name="Normal 6 2 45" xfId="1928" xr:uid="{00000000-0005-0000-0000-000088070000}"/>
    <cellStyle name="Normal 6 2 46" xfId="1929" xr:uid="{00000000-0005-0000-0000-000089070000}"/>
    <cellStyle name="Normal 6 2 47" xfId="1930" xr:uid="{00000000-0005-0000-0000-00008A070000}"/>
    <cellStyle name="Normal 6 2 48" xfId="1931" xr:uid="{00000000-0005-0000-0000-00008B070000}"/>
    <cellStyle name="Normal 6 2 49" xfId="1932" xr:uid="{00000000-0005-0000-0000-00008C070000}"/>
    <cellStyle name="Normal 6 2 5" xfId="1933" xr:uid="{00000000-0005-0000-0000-00008D070000}"/>
    <cellStyle name="Normal 6 2 50" xfId="1934" xr:uid="{00000000-0005-0000-0000-00008E070000}"/>
    <cellStyle name="Normal 6 2 51" xfId="1935" xr:uid="{00000000-0005-0000-0000-00008F070000}"/>
    <cellStyle name="Normal 6 2 52" xfId="1936" xr:uid="{00000000-0005-0000-0000-000090070000}"/>
    <cellStyle name="Normal 6 2 53" xfId="1937" xr:uid="{00000000-0005-0000-0000-000091070000}"/>
    <cellStyle name="Normal 6 2 54" xfId="1938" xr:uid="{00000000-0005-0000-0000-000092070000}"/>
    <cellStyle name="Normal 6 2 55" xfId="1939" xr:uid="{00000000-0005-0000-0000-000093070000}"/>
    <cellStyle name="Normal 6 2 56" xfId="1940" xr:uid="{00000000-0005-0000-0000-000094070000}"/>
    <cellStyle name="Normal 6 2 57" xfId="1941" xr:uid="{00000000-0005-0000-0000-000095070000}"/>
    <cellStyle name="Normal 6 2 58" xfId="1942" xr:uid="{00000000-0005-0000-0000-000096070000}"/>
    <cellStyle name="Normal 6 2 59" xfId="1943" xr:uid="{00000000-0005-0000-0000-000097070000}"/>
    <cellStyle name="Normal 6 2 6" xfId="1944" xr:uid="{00000000-0005-0000-0000-000098070000}"/>
    <cellStyle name="Normal 6 2 60" xfId="1945" xr:uid="{00000000-0005-0000-0000-000099070000}"/>
    <cellStyle name="Normal 6 2 61" xfId="1946" xr:uid="{00000000-0005-0000-0000-00009A070000}"/>
    <cellStyle name="Normal 6 2 62" xfId="1947" xr:uid="{00000000-0005-0000-0000-00009B070000}"/>
    <cellStyle name="Normal 6 2 63" xfId="1948" xr:uid="{00000000-0005-0000-0000-00009C070000}"/>
    <cellStyle name="Normal 6 2 64" xfId="1949" xr:uid="{00000000-0005-0000-0000-00009D070000}"/>
    <cellStyle name="Normal 6 2 65" xfId="1950" xr:uid="{00000000-0005-0000-0000-00009E070000}"/>
    <cellStyle name="Normal 6 2 66" xfId="1951" xr:uid="{00000000-0005-0000-0000-00009F070000}"/>
    <cellStyle name="Normal 6 2 67" xfId="1952" xr:uid="{00000000-0005-0000-0000-0000A0070000}"/>
    <cellStyle name="Normal 6 2 7" xfId="1953" xr:uid="{00000000-0005-0000-0000-0000A1070000}"/>
    <cellStyle name="Normal 6 2 8" xfId="1954" xr:uid="{00000000-0005-0000-0000-0000A2070000}"/>
    <cellStyle name="Normal 6 2 9" xfId="1955" xr:uid="{00000000-0005-0000-0000-0000A3070000}"/>
    <cellStyle name="Normal 7" xfId="1956" xr:uid="{00000000-0005-0000-0000-0000A4070000}"/>
    <cellStyle name="Normal 8" xfId="1957" xr:uid="{00000000-0005-0000-0000-0000A5070000}"/>
    <cellStyle name="Normal 9" xfId="1958" xr:uid="{00000000-0005-0000-0000-0000A6070000}"/>
    <cellStyle name="Porcentaje" xfId="2297" builtinId="5"/>
    <cellStyle name="Porcentual 2" xfId="1959" xr:uid="{00000000-0005-0000-0000-0000A8070000}"/>
    <cellStyle name="Porcentual 2 2" xfId="1960" xr:uid="{00000000-0005-0000-0000-0000A9070000}"/>
    <cellStyle name="Porcentual 2 2 10" xfId="1961" xr:uid="{00000000-0005-0000-0000-0000AA070000}"/>
    <cellStyle name="Porcentual 2 2 11" xfId="1962" xr:uid="{00000000-0005-0000-0000-0000AB070000}"/>
    <cellStyle name="Porcentual 2 2 12" xfId="1963" xr:uid="{00000000-0005-0000-0000-0000AC070000}"/>
    <cellStyle name="Porcentual 2 2 13" xfId="1964" xr:uid="{00000000-0005-0000-0000-0000AD070000}"/>
    <cellStyle name="Porcentual 2 2 14" xfId="1965" xr:uid="{00000000-0005-0000-0000-0000AE070000}"/>
    <cellStyle name="Porcentual 2 2 15" xfId="1966" xr:uid="{00000000-0005-0000-0000-0000AF070000}"/>
    <cellStyle name="Porcentual 2 2 16" xfId="1967" xr:uid="{00000000-0005-0000-0000-0000B0070000}"/>
    <cellStyle name="Porcentual 2 2 17" xfId="1968" xr:uid="{00000000-0005-0000-0000-0000B1070000}"/>
    <cellStyle name="Porcentual 2 2 18" xfId="1969" xr:uid="{00000000-0005-0000-0000-0000B2070000}"/>
    <cellStyle name="Porcentual 2 2 19" xfId="1970" xr:uid="{00000000-0005-0000-0000-0000B3070000}"/>
    <cellStyle name="Porcentual 2 2 2" xfId="1971" xr:uid="{00000000-0005-0000-0000-0000B4070000}"/>
    <cellStyle name="Porcentual 2 2 2 2" xfId="1972" xr:uid="{00000000-0005-0000-0000-0000B5070000}"/>
    <cellStyle name="Porcentual 2 2 2 2 10" xfId="1973" xr:uid="{00000000-0005-0000-0000-0000B6070000}"/>
    <cellStyle name="Porcentual 2 2 2 2 11" xfId="1974" xr:uid="{00000000-0005-0000-0000-0000B7070000}"/>
    <cellStyle name="Porcentual 2 2 2 2 12" xfId="1975" xr:uid="{00000000-0005-0000-0000-0000B8070000}"/>
    <cellStyle name="Porcentual 2 2 2 2 13" xfId="1976" xr:uid="{00000000-0005-0000-0000-0000B9070000}"/>
    <cellStyle name="Porcentual 2 2 2 2 14" xfId="1977" xr:uid="{00000000-0005-0000-0000-0000BA070000}"/>
    <cellStyle name="Porcentual 2 2 2 2 15" xfId="1978" xr:uid="{00000000-0005-0000-0000-0000BB070000}"/>
    <cellStyle name="Porcentual 2 2 2 2 16" xfId="1979" xr:uid="{00000000-0005-0000-0000-0000BC070000}"/>
    <cellStyle name="Porcentual 2 2 2 2 17" xfId="1980" xr:uid="{00000000-0005-0000-0000-0000BD070000}"/>
    <cellStyle name="Porcentual 2 2 2 2 18" xfId="1981" xr:uid="{00000000-0005-0000-0000-0000BE070000}"/>
    <cellStyle name="Porcentual 2 2 2 2 19" xfId="1982" xr:uid="{00000000-0005-0000-0000-0000BF070000}"/>
    <cellStyle name="Porcentual 2 2 2 2 2" xfId="1983" xr:uid="{00000000-0005-0000-0000-0000C0070000}"/>
    <cellStyle name="Porcentual 2 2 2 2 2 2" xfId="1984" xr:uid="{00000000-0005-0000-0000-0000C1070000}"/>
    <cellStyle name="Porcentual 2 2 2 2 2 2 10" xfId="1985" xr:uid="{00000000-0005-0000-0000-0000C2070000}"/>
    <cellStyle name="Porcentual 2 2 2 2 2 2 11" xfId="1986" xr:uid="{00000000-0005-0000-0000-0000C3070000}"/>
    <cellStyle name="Porcentual 2 2 2 2 2 2 12" xfId="1987" xr:uid="{00000000-0005-0000-0000-0000C4070000}"/>
    <cellStyle name="Porcentual 2 2 2 2 2 2 13" xfId="1988" xr:uid="{00000000-0005-0000-0000-0000C5070000}"/>
    <cellStyle name="Porcentual 2 2 2 2 2 2 14" xfId="1989" xr:uid="{00000000-0005-0000-0000-0000C6070000}"/>
    <cellStyle name="Porcentual 2 2 2 2 2 2 15" xfId="1990" xr:uid="{00000000-0005-0000-0000-0000C7070000}"/>
    <cellStyle name="Porcentual 2 2 2 2 2 2 16" xfId="1991" xr:uid="{00000000-0005-0000-0000-0000C8070000}"/>
    <cellStyle name="Porcentual 2 2 2 2 2 2 17" xfId="1992" xr:uid="{00000000-0005-0000-0000-0000C9070000}"/>
    <cellStyle name="Porcentual 2 2 2 2 2 2 18" xfId="1993" xr:uid="{00000000-0005-0000-0000-0000CA070000}"/>
    <cellStyle name="Porcentual 2 2 2 2 2 2 19" xfId="1994" xr:uid="{00000000-0005-0000-0000-0000CB070000}"/>
    <cellStyle name="Porcentual 2 2 2 2 2 2 2" xfId="1995" xr:uid="{00000000-0005-0000-0000-0000CC070000}"/>
    <cellStyle name="Porcentual 2 2 2 2 2 2 20" xfId="1996" xr:uid="{00000000-0005-0000-0000-0000CD070000}"/>
    <cellStyle name="Porcentual 2 2 2 2 2 2 21" xfId="1997" xr:uid="{00000000-0005-0000-0000-0000CE070000}"/>
    <cellStyle name="Porcentual 2 2 2 2 2 2 22" xfId="1998" xr:uid="{00000000-0005-0000-0000-0000CF070000}"/>
    <cellStyle name="Porcentual 2 2 2 2 2 2 23" xfId="1999" xr:uid="{00000000-0005-0000-0000-0000D0070000}"/>
    <cellStyle name="Porcentual 2 2 2 2 2 2 24" xfId="2000" xr:uid="{00000000-0005-0000-0000-0000D1070000}"/>
    <cellStyle name="Porcentual 2 2 2 2 2 2 25" xfId="2001" xr:uid="{00000000-0005-0000-0000-0000D2070000}"/>
    <cellStyle name="Porcentual 2 2 2 2 2 2 26" xfId="2002" xr:uid="{00000000-0005-0000-0000-0000D3070000}"/>
    <cellStyle name="Porcentual 2 2 2 2 2 2 27" xfId="2003" xr:uid="{00000000-0005-0000-0000-0000D4070000}"/>
    <cellStyle name="Porcentual 2 2 2 2 2 2 28" xfId="2004" xr:uid="{00000000-0005-0000-0000-0000D5070000}"/>
    <cellStyle name="Porcentual 2 2 2 2 2 2 29" xfId="2005" xr:uid="{00000000-0005-0000-0000-0000D6070000}"/>
    <cellStyle name="Porcentual 2 2 2 2 2 2 3" xfId="2006" xr:uid="{00000000-0005-0000-0000-0000D7070000}"/>
    <cellStyle name="Porcentual 2 2 2 2 2 2 30" xfId="2007" xr:uid="{00000000-0005-0000-0000-0000D8070000}"/>
    <cellStyle name="Porcentual 2 2 2 2 2 2 31" xfId="2008" xr:uid="{00000000-0005-0000-0000-0000D9070000}"/>
    <cellStyle name="Porcentual 2 2 2 2 2 2 32" xfId="2009" xr:uid="{00000000-0005-0000-0000-0000DA070000}"/>
    <cellStyle name="Porcentual 2 2 2 2 2 2 33" xfId="2010" xr:uid="{00000000-0005-0000-0000-0000DB070000}"/>
    <cellStyle name="Porcentual 2 2 2 2 2 2 34" xfId="2011" xr:uid="{00000000-0005-0000-0000-0000DC070000}"/>
    <cellStyle name="Porcentual 2 2 2 2 2 2 35" xfId="2012" xr:uid="{00000000-0005-0000-0000-0000DD070000}"/>
    <cellStyle name="Porcentual 2 2 2 2 2 2 36" xfId="2013" xr:uid="{00000000-0005-0000-0000-0000DE070000}"/>
    <cellStyle name="Porcentual 2 2 2 2 2 2 37" xfId="2014" xr:uid="{00000000-0005-0000-0000-0000DF070000}"/>
    <cellStyle name="Porcentual 2 2 2 2 2 2 38" xfId="2015" xr:uid="{00000000-0005-0000-0000-0000E0070000}"/>
    <cellStyle name="Porcentual 2 2 2 2 2 2 39" xfId="2016" xr:uid="{00000000-0005-0000-0000-0000E1070000}"/>
    <cellStyle name="Porcentual 2 2 2 2 2 2 4" xfId="2017" xr:uid="{00000000-0005-0000-0000-0000E2070000}"/>
    <cellStyle name="Porcentual 2 2 2 2 2 2 40" xfId="2018" xr:uid="{00000000-0005-0000-0000-0000E3070000}"/>
    <cellStyle name="Porcentual 2 2 2 2 2 2 41" xfId="2019" xr:uid="{00000000-0005-0000-0000-0000E4070000}"/>
    <cellStyle name="Porcentual 2 2 2 2 2 2 42" xfId="2020" xr:uid="{00000000-0005-0000-0000-0000E5070000}"/>
    <cellStyle name="Porcentual 2 2 2 2 2 2 43" xfId="2021" xr:uid="{00000000-0005-0000-0000-0000E6070000}"/>
    <cellStyle name="Porcentual 2 2 2 2 2 2 44" xfId="2022" xr:uid="{00000000-0005-0000-0000-0000E7070000}"/>
    <cellStyle name="Porcentual 2 2 2 2 2 2 45" xfId="2023" xr:uid="{00000000-0005-0000-0000-0000E8070000}"/>
    <cellStyle name="Porcentual 2 2 2 2 2 2 46" xfId="2024" xr:uid="{00000000-0005-0000-0000-0000E9070000}"/>
    <cellStyle name="Porcentual 2 2 2 2 2 2 47" xfId="2025" xr:uid="{00000000-0005-0000-0000-0000EA070000}"/>
    <cellStyle name="Porcentual 2 2 2 2 2 2 48" xfId="2026" xr:uid="{00000000-0005-0000-0000-0000EB070000}"/>
    <cellStyle name="Porcentual 2 2 2 2 2 2 49" xfId="2027" xr:uid="{00000000-0005-0000-0000-0000EC070000}"/>
    <cellStyle name="Porcentual 2 2 2 2 2 2 5" xfId="2028" xr:uid="{00000000-0005-0000-0000-0000ED070000}"/>
    <cellStyle name="Porcentual 2 2 2 2 2 2 50" xfId="2029" xr:uid="{00000000-0005-0000-0000-0000EE070000}"/>
    <cellStyle name="Porcentual 2 2 2 2 2 2 51" xfId="2030" xr:uid="{00000000-0005-0000-0000-0000EF070000}"/>
    <cellStyle name="Porcentual 2 2 2 2 2 2 52" xfId="2031" xr:uid="{00000000-0005-0000-0000-0000F0070000}"/>
    <cellStyle name="Porcentual 2 2 2 2 2 2 53" xfId="2032" xr:uid="{00000000-0005-0000-0000-0000F1070000}"/>
    <cellStyle name="Porcentual 2 2 2 2 2 2 54" xfId="2033" xr:uid="{00000000-0005-0000-0000-0000F2070000}"/>
    <cellStyle name="Porcentual 2 2 2 2 2 2 55" xfId="2034" xr:uid="{00000000-0005-0000-0000-0000F3070000}"/>
    <cellStyle name="Porcentual 2 2 2 2 2 2 56" xfId="2035" xr:uid="{00000000-0005-0000-0000-0000F4070000}"/>
    <cellStyle name="Porcentual 2 2 2 2 2 2 57" xfId="2036" xr:uid="{00000000-0005-0000-0000-0000F5070000}"/>
    <cellStyle name="Porcentual 2 2 2 2 2 2 58" xfId="2037" xr:uid="{00000000-0005-0000-0000-0000F6070000}"/>
    <cellStyle name="Porcentual 2 2 2 2 2 2 59" xfId="2038" xr:uid="{00000000-0005-0000-0000-0000F7070000}"/>
    <cellStyle name="Porcentual 2 2 2 2 2 2 6" xfId="2039" xr:uid="{00000000-0005-0000-0000-0000F8070000}"/>
    <cellStyle name="Porcentual 2 2 2 2 2 2 60" xfId="2040" xr:uid="{00000000-0005-0000-0000-0000F9070000}"/>
    <cellStyle name="Porcentual 2 2 2 2 2 2 61" xfId="2041" xr:uid="{00000000-0005-0000-0000-0000FA070000}"/>
    <cellStyle name="Porcentual 2 2 2 2 2 2 62" xfId="2042" xr:uid="{00000000-0005-0000-0000-0000FB070000}"/>
    <cellStyle name="Porcentual 2 2 2 2 2 2 63" xfId="2043" xr:uid="{00000000-0005-0000-0000-0000FC070000}"/>
    <cellStyle name="Porcentual 2 2 2 2 2 2 64" xfId="2044" xr:uid="{00000000-0005-0000-0000-0000FD070000}"/>
    <cellStyle name="Porcentual 2 2 2 2 2 2 65" xfId="2045" xr:uid="{00000000-0005-0000-0000-0000FE070000}"/>
    <cellStyle name="Porcentual 2 2 2 2 2 2 66" xfId="2046" xr:uid="{00000000-0005-0000-0000-0000FF070000}"/>
    <cellStyle name="Porcentual 2 2 2 2 2 2 7" xfId="2047" xr:uid="{00000000-0005-0000-0000-000000080000}"/>
    <cellStyle name="Porcentual 2 2 2 2 2 2 8" xfId="2048" xr:uid="{00000000-0005-0000-0000-000001080000}"/>
    <cellStyle name="Porcentual 2 2 2 2 2 2 9" xfId="2049" xr:uid="{00000000-0005-0000-0000-000002080000}"/>
    <cellStyle name="Porcentual 2 2 2 2 2 3" xfId="2050" xr:uid="{00000000-0005-0000-0000-000003080000}"/>
    <cellStyle name="Porcentual 2 2 2 2 20" xfId="2051" xr:uid="{00000000-0005-0000-0000-000004080000}"/>
    <cellStyle name="Porcentual 2 2 2 2 21" xfId="2052" xr:uid="{00000000-0005-0000-0000-000005080000}"/>
    <cellStyle name="Porcentual 2 2 2 2 22" xfId="2053" xr:uid="{00000000-0005-0000-0000-000006080000}"/>
    <cellStyle name="Porcentual 2 2 2 2 23" xfId="2054" xr:uid="{00000000-0005-0000-0000-000007080000}"/>
    <cellStyle name="Porcentual 2 2 2 2 24" xfId="2055" xr:uid="{00000000-0005-0000-0000-000008080000}"/>
    <cellStyle name="Porcentual 2 2 2 2 25" xfId="2056" xr:uid="{00000000-0005-0000-0000-000009080000}"/>
    <cellStyle name="Porcentual 2 2 2 2 26" xfId="2057" xr:uid="{00000000-0005-0000-0000-00000A080000}"/>
    <cellStyle name="Porcentual 2 2 2 2 27" xfId="2058" xr:uid="{00000000-0005-0000-0000-00000B080000}"/>
    <cellStyle name="Porcentual 2 2 2 2 28" xfId="2059" xr:uid="{00000000-0005-0000-0000-00000C080000}"/>
    <cellStyle name="Porcentual 2 2 2 2 29" xfId="2060" xr:uid="{00000000-0005-0000-0000-00000D080000}"/>
    <cellStyle name="Porcentual 2 2 2 2 3" xfId="2061" xr:uid="{00000000-0005-0000-0000-00000E080000}"/>
    <cellStyle name="Porcentual 2 2 2 2 30" xfId="2062" xr:uid="{00000000-0005-0000-0000-00000F080000}"/>
    <cellStyle name="Porcentual 2 2 2 2 31" xfId="2063" xr:uid="{00000000-0005-0000-0000-000010080000}"/>
    <cellStyle name="Porcentual 2 2 2 2 32" xfId="2064" xr:uid="{00000000-0005-0000-0000-000011080000}"/>
    <cellStyle name="Porcentual 2 2 2 2 33" xfId="2065" xr:uid="{00000000-0005-0000-0000-000012080000}"/>
    <cellStyle name="Porcentual 2 2 2 2 34" xfId="2066" xr:uid="{00000000-0005-0000-0000-000013080000}"/>
    <cellStyle name="Porcentual 2 2 2 2 35" xfId="2067" xr:uid="{00000000-0005-0000-0000-000014080000}"/>
    <cellStyle name="Porcentual 2 2 2 2 36" xfId="2068" xr:uid="{00000000-0005-0000-0000-000015080000}"/>
    <cellStyle name="Porcentual 2 2 2 2 37" xfId="2069" xr:uid="{00000000-0005-0000-0000-000016080000}"/>
    <cellStyle name="Porcentual 2 2 2 2 38" xfId="2070" xr:uid="{00000000-0005-0000-0000-000017080000}"/>
    <cellStyle name="Porcentual 2 2 2 2 39" xfId="2071" xr:uid="{00000000-0005-0000-0000-000018080000}"/>
    <cellStyle name="Porcentual 2 2 2 2 4" xfId="2072" xr:uid="{00000000-0005-0000-0000-000019080000}"/>
    <cellStyle name="Porcentual 2 2 2 2 40" xfId="2073" xr:uid="{00000000-0005-0000-0000-00001A080000}"/>
    <cellStyle name="Porcentual 2 2 2 2 41" xfId="2074" xr:uid="{00000000-0005-0000-0000-00001B080000}"/>
    <cellStyle name="Porcentual 2 2 2 2 42" xfId="2075" xr:uid="{00000000-0005-0000-0000-00001C080000}"/>
    <cellStyle name="Porcentual 2 2 2 2 43" xfId="2076" xr:uid="{00000000-0005-0000-0000-00001D080000}"/>
    <cellStyle name="Porcentual 2 2 2 2 44" xfId="2077" xr:uid="{00000000-0005-0000-0000-00001E080000}"/>
    <cellStyle name="Porcentual 2 2 2 2 45" xfId="2078" xr:uid="{00000000-0005-0000-0000-00001F080000}"/>
    <cellStyle name="Porcentual 2 2 2 2 46" xfId="2079" xr:uid="{00000000-0005-0000-0000-000020080000}"/>
    <cellStyle name="Porcentual 2 2 2 2 47" xfId="2080" xr:uid="{00000000-0005-0000-0000-000021080000}"/>
    <cellStyle name="Porcentual 2 2 2 2 48" xfId="2081" xr:uid="{00000000-0005-0000-0000-000022080000}"/>
    <cellStyle name="Porcentual 2 2 2 2 49" xfId="2082" xr:uid="{00000000-0005-0000-0000-000023080000}"/>
    <cellStyle name="Porcentual 2 2 2 2 5" xfId="2083" xr:uid="{00000000-0005-0000-0000-000024080000}"/>
    <cellStyle name="Porcentual 2 2 2 2 50" xfId="2084" xr:uid="{00000000-0005-0000-0000-000025080000}"/>
    <cellStyle name="Porcentual 2 2 2 2 51" xfId="2085" xr:uid="{00000000-0005-0000-0000-000026080000}"/>
    <cellStyle name="Porcentual 2 2 2 2 52" xfId="2086" xr:uid="{00000000-0005-0000-0000-000027080000}"/>
    <cellStyle name="Porcentual 2 2 2 2 53" xfId="2087" xr:uid="{00000000-0005-0000-0000-000028080000}"/>
    <cellStyle name="Porcentual 2 2 2 2 54" xfId="2088" xr:uid="{00000000-0005-0000-0000-000029080000}"/>
    <cellStyle name="Porcentual 2 2 2 2 55" xfId="2089" xr:uid="{00000000-0005-0000-0000-00002A080000}"/>
    <cellStyle name="Porcentual 2 2 2 2 56" xfId="2090" xr:uid="{00000000-0005-0000-0000-00002B080000}"/>
    <cellStyle name="Porcentual 2 2 2 2 57" xfId="2091" xr:uid="{00000000-0005-0000-0000-00002C080000}"/>
    <cellStyle name="Porcentual 2 2 2 2 58" xfId="2092" xr:uid="{00000000-0005-0000-0000-00002D080000}"/>
    <cellStyle name="Porcentual 2 2 2 2 59" xfId="2093" xr:uid="{00000000-0005-0000-0000-00002E080000}"/>
    <cellStyle name="Porcentual 2 2 2 2 6" xfId="2094" xr:uid="{00000000-0005-0000-0000-00002F080000}"/>
    <cellStyle name="Porcentual 2 2 2 2 60" xfId="2095" xr:uid="{00000000-0005-0000-0000-000030080000}"/>
    <cellStyle name="Porcentual 2 2 2 2 61" xfId="2096" xr:uid="{00000000-0005-0000-0000-000031080000}"/>
    <cellStyle name="Porcentual 2 2 2 2 62" xfId="2097" xr:uid="{00000000-0005-0000-0000-000032080000}"/>
    <cellStyle name="Porcentual 2 2 2 2 63" xfId="2098" xr:uid="{00000000-0005-0000-0000-000033080000}"/>
    <cellStyle name="Porcentual 2 2 2 2 64" xfId="2099" xr:uid="{00000000-0005-0000-0000-000034080000}"/>
    <cellStyle name="Porcentual 2 2 2 2 65" xfId="2100" xr:uid="{00000000-0005-0000-0000-000035080000}"/>
    <cellStyle name="Porcentual 2 2 2 2 66" xfId="2101" xr:uid="{00000000-0005-0000-0000-000036080000}"/>
    <cellStyle name="Porcentual 2 2 2 2 67" xfId="2102" xr:uid="{00000000-0005-0000-0000-000037080000}"/>
    <cellStyle name="Porcentual 2 2 2 2 7" xfId="2103" xr:uid="{00000000-0005-0000-0000-000038080000}"/>
    <cellStyle name="Porcentual 2 2 2 2 8" xfId="2104" xr:uid="{00000000-0005-0000-0000-000039080000}"/>
    <cellStyle name="Porcentual 2 2 2 2 9" xfId="2105" xr:uid="{00000000-0005-0000-0000-00003A080000}"/>
    <cellStyle name="Porcentual 2 2 2 3" xfId="2106" xr:uid="{00000000-0005-0000-0000-00003B080000}"/>
    <cellStyle name="Porcentual 2 2 2 3 10" xfId="2107" xr:uid="{00000000-0005-0000-0000-00003C080000}"/>
    <cellStyle name="Porcentual 2 2 2 3 11" xfId="2108" xr:uid="{00000000-0005-0000-0000-00003D080000}"/>
    <cellStyle name="Porcentual 2 2 2 3 12" xfId="2109" xr:uid="{00000000-0005-0000-0000-00003E080000}"/>
    <cellStyle name="Porcentual 2 2 2 3 13" xfId="2110" xr:uid="{00000000-0005-0000-0000-00003F080000}"/>
    <cellStyle name="Porcentual 2 2 2 3 14" xfId="2111" xr:uid="{00000000-0005-0000-0000-000040080000}"/>
    <cellStyle name="Porcentual 2 2 2 3 15" xfId="2112" xr:uid="{00000000-0005-0000-0000-000041080000}"/>
    <cellStyle name="Porcentual 2 2 2 3 16" xfId="2113" xr:uid="{00000000-0005-0000-0000-000042080000}"/>
    <cellStyle name="Porcentual 2 2 2 3 17" xfId="2114" xr:uid="{00000000-0005-0000-0000-000043080000}"/>
    <cellStyle name="Porcentual 2 2 2 3 18" xfId="2115" xr:uid="{00000000-0005-0000-0000-000044080000}"/>
    <cellStyle name="Porcentual 2 2 2 3 19" xfId="2116" xr:uid="{00000000-0005-0000-0000-000045080000}"/>
    <cellStyle name="Porcentual 2 2 2 3 2" xfId="2117" xr:uid="{00000000-0005-0000-0000-000046080000}"/>
    <cellStyle name="Porcentual 2 2 2 3 20" xfId="2118" xr:uid="{00000000-0005-0000-0000-000047080000}"/>
    <cellStyle name="Porcentual 2 2 2 3 21" xfId="2119" xr:uid="{00000000-0005-0000-0000-000048080000}"/>
    <cellStyle name="Porcentual 2 2 2 3 22" xfId="2120" xr:uid="{00000000-0005-0000-0000-000049080000}"/>
    <cellStyle name="Porcentual 2 2 2 3 23" xfId="2121" xr:uid="{00000000-0005-0000-0000-00004A080000}"/>
    <cellStyle name="Porcentual 2 2 2 3 24" xfId="2122" xr:uid="{00000000-0005-0000-0000-00004B080000}"/>
    <cellStyle name="Porcentual 2 2 2 3 25" xfId="2123" xr:uid="{00000000-0005-0000-0000-00004C080000}"/>
    <cellStyle name="Porcentual 2 2 2 3 26" xfId="2124" xr:uid="{00000000-0005-0000-0000-00004D080000}"/>
    <cellStyle name="Porcentual 2 2 2 3 27" xfId="2125" xr:uid="{00000000-0005-0000-0000-00004E080000}"/>
    <cellStyle name="Porcentual 2 2 2 3 28" xfId="2126" xr:uid="{00000000-0005-0000-0000-00004F080000}"/>
    <cellStyle name="Porcentual 2 2 2 3 29" xfId="2127" xr:uid="{00000000-0005-0000-0000-000050080000}"/>
    <cellStyle name="Porcentual 2 2 2 3 3" xfId="2128" xr:uid="{00000000-0005-0000-0000-000051080000}"/>
    <cellStyle name="Porcentual 2 2 2 3 30" xfId="2129" xr:uid="{00000000-0005-0000-0000-000052080000}"/>
    <cellStyle name="Porcentual 2 2 2 3 31" xfId="2130" xr:uid="{00000000-0005-0000-0000-000053080000}"/>
    <cellStyle name="Porcentual 2 2 2 3 32" xfId="2131" xr:uid="{00000000-0005-0000-0000-000054080000}"/>
    <cellStyle name="Porcentual 2 2 2 3 33" xfId="2132" xr:uid="{00000000-0005-0000-0000-000055080000}"/>
    <cellStyle name="Porcentual 2 2 2 3 34" xfId="2133" xr:uid="{00000000-0005-0000-0000-000056080000}"/>
    <cellStyle name="Porcentual 2 2 2 3 35" xfId="2134" xr:uid="{00000000-0005-0000-0000-000057080000}"/>
    <cellStyle name="Porcentual 2 2 2 3 36" xfId="2135" xr:uid="{00000000-0005-0000-0000-000058080000}"/>
    <cellStyle name="Porcentual 2 2 2 3 37" xfId="2136" xr:uid="{00000000-0005-0000-0000-000059080000}"/>
    <cellStyle name="Porcentual 2 2 2 3 38" xfId="2137" xr:uid="{00000000-0005-0000-0000-00005A080000}"/>
    <cellStyle name="Porcentual 2 2 2 3 39" xfId="2138" xr:uid="{00000000-0005-0000-0000-00005B080000}"/>
    <cellStyle name="Porcentual 2 2 2 3 4" xfId="2139" xr:uid="{00000000-0005-0000-0000-00005C080000}"/>
    <cellStyle name="Porcentual 2 2 2 3 40" xfId="2140" xr:uid="{00000000-0005-0000-0000-00005D080000}"/>
    <cellStyle name="Porcentual 2 2 2 3 41" xfId="2141" xr:uid="{00000000-0005-0000-0000-00005E080000}"/>
    <cellStyle name="Porcentual 2 2 2 3 42" xfId="2142" xr:uid="{00000000-0005-0000-0000-00005F080000}"/>
    <cellStyle name="Porcentual 2 2 2 3 43" xfId="2143" xr:uid="{00000000-0005-0000-0000-000060080000}"/>
    <cellStyle name="Porcentual 2 2 2 3 44" xfId="2144" xr:uid="{00000000-0005-0000-0000-000061080000}"/>
    <cellStyle name="Porcentual 2 2 2 3 45" xfId="2145" xr:uid="{00000000-0005-0000-0000-000062080000}"/>
    <cellStyle name="Porcentual 2 2 2 3 46" xfId="2146" xr:uid="{00000000-0005-0000-0000-000063080000}"/>
    <cellStyle name="Porcentual 2 2 2 3 47" xfId="2147" xr:uid="{00000000-0005-0000-0000-000064080000}"/>
    <cellStyle name="Porcentual 2 2 2 3 48" xfId="2148" xr:uid="{00000000-0005-0000-0000-000065080000}"/>
    <cellStyle name="Porcentual 2 2 2 3 49" xfId="2149" xr:uid="{00000000-0005-0000-0000-000066080000}"/>
    <cellStyle name="Porcentual 2 2 2 3 5" xfId="2150" xr:uid="{00000000-0005-0000-0000-000067080000}"/>
    <cellStyle name="Porcentual 2 2 2 3 50" xfId="2151" xr:uid="{00000000-0005-0000-0000-000068080000}"/>
    <cellStyle name="Porcentual 2 2 2 3 51" xfId="2152" xr:uid="{00000000-0005-0000-0000-000069080000}"/>
    <cellStyle name="Porcentual 2 2 2 3 52" xfId="2153" xr:uid="{00000000-0005-0000-0000-00006A080000}"/>
    <cellStyle name="Porcentual 2 2 2 3 53" xfId="2154" xr:uid="{00000000-0005-0000-0000-00006B080000}"/>
    <cellStyle name="Porcentual 2 2 2 3 54" xfId="2155" xr:uid="{00000000-0005-0000-0000-00006C080000}"/>
    <cellStyle name="Porcentual 2 2 2 3 55" xfId="2156" xr:uid="{00000000-0005-0000-0000-00006D080000}"/>
    <cellStyle name="Porcentual 2 2 2 3 56" xfId="2157" xr:uid="{00000000-0005-0000-0000-00006E080000}"/>
    <cellStyle name="Porcentual 2 2 2 3 57" xfId="2158" xr:uid="{00000000-0005-0000-0000-00006F080000}"/>
    <cellStyle name="Porcentual 2 2 2 3 58" xfId="2159" xr:uid="{00000000-0005-0000-0000-000070080000}"/>
    <cellStyle name="Porcentual 2 2 2 3 59" xfId="2160" xr:uid="{00000000-0005-0000-0000-000071080000}"/>
    <cellStyle name="Porcentual 2 2 2 3 6" xfId="2161" xr:uid="{00000000-0005-0000-0000-000072080000}"/>
    <cellStyle name="Porcentual 2 2 2 3 60" xfId="2162" xr:uid="{00000000-0005-0000-0000-000073080000}"/>
    <cellStyle name="Porcentual 2 2 2 3 61" xfId="2163" xr:uid="{00000000-0005-0000-0000-000074080000}"/>
    <cellStyle name="Porcentual 2 2 2 3 62" xfId="2164" xr:uid="{00000000-0005-0000-0000-000075080000}"/>
    <cellStyle name="Porcentual 2 2 2 3 63" xfId="2165" xr:uid="{00000000-0005-0000-0000-000076080000}"/>
    <cellStyle name="Porcentual 2 2 2 3 64" xfId="2166" xr:uid="{00000000-0005-0000-0000-000077080000}"/>
    <cellStyle name="Porcentual 2 2 2 3 65" xfId="2167" xr:uid="{00000000-0005-0000-0000-000078080000}"/>
    <cellStyle name="Porcentual 2 2 2 3 66" xfId="2168" xr:uid="{00000000-0005-0000-0000-000079080000}"/>
    <cellStyle name="Porcentual 2 2 2 3 7" xfId="2169" xr:uid="{00000000-0005-0000-0000-00007A080000}"/>
    <cellStyle name="Porcentual 2 2 2 3 8" xfId="2170" xr:uid="{00000000-0005-0000-0000-00007B080000}"/>
    <cellStyle name="Porcentual 2 2 2 3 9" xfId="2171" xr:uid="{00000000-0005-0000-0000-00007C080000}"/>
    <cellStyle name="Porcentual 2 2 2 4" xfId="2172" xr:uid="{00000000-0005-0000-0000-00007D080000}"/>
    <cellStyle name="Porcentual 2 2 20" xfId="2173" xr:uid="{00000000-0005-0000-0000-00007E080000}"/>
    <cellStyle name="Porcentual 2 2 21" xfId="2174" xr:uid="{00000000-0005-0000-0000-00007F080000}"/>
    <cellStyle name="Porcentual 2 2 22" xfId="2175" xr:uid="{00000000-0005-0000-0000-000080080000}"/>
    <cellStyle name="Porcentual 2 2 23" xfId="2176" xr:uid="{00000000-0005-0000-0000-000081080000}"/>
    <cellStyle name="Porcentual 2 2 24" xfId="2177" xr:uid="{00000000-0005-0000-0000-000082080000}"/>
    <cellStyle name="Porcentual 2 2 25" xfId="2178" xr:uid="{00000000-0005-0000-0000-000083080000}"/>
    <cellStyle name="Porcentual 2 2 26" xfId="2179" xr:uid="{00000000-0005-0000-0000-000084080000}"/>
    <cellStyle name="Porcentual 2 2 27" xfId="2180" xr:uid="{00000000-0005-0000-0000-000085080000}"/>
    <cellStyle name="Porcentual 2 2 28" xfId="2181" xr:uid="{00000000-0005-0000-0000-000086080000}"/>
    <cellStyle name="Porcentual 2 2 29" xfId="2182" xr:uid="{00000000-0005-0000-0000-000087080000}"/>
    <cellStyle name="Porcentual 2 2 3" xfId="2183" xr:uid="{00000000-0005-0000-0000-000088080000}"/>
    <cellStyle name="Porcentual 2 2 3 2" xfId="2184" xr:uid="{00000000-0005-0000-0000-000089080000}"/>
    <cellStyle name="Porcentual 2 2 30" xfId="2185" xr:uid="{00000000-0005-0000-0000-00008A080000}"/>
    <cellStyle name="Porcentual 2 2 31" xfId="2186" xr:uid="{00000000-0005-0000-0000-00008B080000}"/>
    <cellStyle name="Porcentual 2 2 32" xfId="2187" xr:uid="{00000000-0005-0000-0000-00008C080000}"/>
    <cellStyle name="Porcentual 2 2 33" xfId="2188" xr:uid="{00000000-0005-0000-0000-00008D080000}"/>
    <cellStyle name="Porcentual 2 2 34" xfId="2189" xr:uid="{00000000-0005-0000-0000-00008E080000}"/>
    <cellStyle name="Porcentual 2 2 35" xfId="2190" xr:uid="{00000000-0005-0000-0000-00008F080000}"/>
    <cellStyle name="Porcentual 2 2 36" xfId="2191" xr:uid="{00000000-0005-0000-0000-000090080000}"/>
    <cellStyle name="Porcentual 2 2 37" xfId="2192" xr:uid="{00000000-0005-0000-0000-000091080000}"/>
    <cellStyle name="Porcentual 2 2 38" xfId="2193" xr:uid="{00000000-0005-0000-0000-000092080000}"/>
    <cellStyle name="Porcentual 2 2 39" xfId="2194" xr:uid="{00000000-0005-0000-0000-000093080000}"/>
    <cellStyle name="Porcentual 2 2 4" xfId="2195" xr:uid="{00000000-0005-0000-0000-000094080000}"/>
    <cellStyle name="Porcentual 2 2 40" xfId="2196" xr:uid="{00000000-0005-0000-0000-000095080000}"/>
    <cellStyle name="Porcentual 2 2 41" xfId="2197" xr:uid="{00000000-0005-0000-0000-000096080000}"/>
    <cellStyle name="Porcentual 2 2 42" xfId="2198" xr:uid="{00000000-0005-0000-0000-000097080000}"/>
    <cellStyle name="Porcentual 2 2 43" xfId="2199" xr:uid="{00000000-0005-0000-0000-000098080000}"/>
    <cellStyle name="Porcentual 2 2 44" xfId="2200" xr:uid="{00000000-0005-0000-0000-000099080000}"/>
    <cellStyle name="Porcentual 2 2 45" xfId="2201" xr:uid="{00000000-0005-0000-0000-00009A080000}"/>
    <cellStyle name="Porcentual 2 2 46" xfId="2202" xr:uid="{00000000-0005-0000-0000-00009B080000}"/>
    <cellStyle name="Porcentual 2 2 47" xfId="2203" xr:uid="{00000000-0005-0000-0000-00009C080000}"/>
    <cellStyle name="Porcentual 2 2 48" xfId="2204" xr:uid="{00000000-0005-0000-0000-00009D080000}"/>
    <cellStyle name="Porcentual 2 2 49" xfId="2205" xr:uid="{00000000-0005-0000-0000-00009E080000}"/>
    <cellStyle name="Porcentual 2 2 5" xfId="2206" xr:uid="{00000000-0005-0000-0000-00009F080000}"/>
    <cellStyle name="Porcentual 2 2 50" xfId="2207" xr:uid="{00000000-0005-0000-0000-0000A0080000}"/>
    <cellStyle name="Porcentual 2 2 51" xfId="2208" xr:uid="{00000000-0005-0000-0000-0000A1080000}"/>
    <cellStyle name="Porcentual 2 2 52" xfId="2209" xr:uid="{00000000-0005-0000-0000-0000A2080000}"/>
    <cellStyle name="Porcentual 2 2 53" xfId="2210" xr:uid="{00000000-0005-0000-0000-0000A3080000}"/>
    <cellStyle name="Porcentual 2 2 54" xfId="2211" xr:uid="{00000000-0005-0000-0000-0000A4080000}"/>
    <cellStyle name="Porcentual 2 2 55" xfId="2212" xr:uid="{00000000-0005-0000-0000-0000A5080000}"/>
    <cellStyle name="Porcentual 2 2 56" xfId="2213" xr:uid="{00000000-0005-0000-0000-0000A6080000}"/>
    <cellStyle name="Porcentual 2 2 57" xfId="2214" xr:uid="{00000000-0005-0000-0000-0000A7080000}"/>
    <cellStyle name="Porcentual 2 2 58" xfId="2215" xr:uid="{00000000-0005-0000-0000-0000A8080000}"/>
    <cellStyle name="Porcentual 2 2 59" xfId="2216" xr:uid="{00000000-0005-0000-0000-0000A9080000}"/>
    <cellStyle name="Porcentual 2 2 6" xfId="2217" xr:uid="{00000000-0005-0000-0000-0000AA080000}"/>
    <cellStyle name="Porcentual 2 2 60" xfId="2218" xr:uid="{00000000-0005-0000-0000-0000AB080000}"/>
    <cellStyle name="Porcentual 2 2 61" xfId="2219" xr:uid="{00000000-0005-0000-0000-0000AC080000}"/>
    <cellStyle name="Porcentual 2 2 62" xfId="2220" xr:uid="{00000000-0005-0000-0000-0000AD080000}"/>
    <cellStyle name="Porcentual 2 2 63" xfId="2221" xr:uid="{00000000-0005-0000-0000-0000AE080000}"/>
    <cellStyle name="Porcentual 2 2 64" xfId="2222" xr:uid="{00000000-0005-0000-0000-0000AF080000}"/>
    <cellStyle name="Porcentual 2 2 65" xfId="2223" xr:uid="{00000000-0005-0000-0000-0000B0080000}"/>
    <cellStyle name="Porcentual 2 2 66" xfId="2224" xr:uid="{00000000-0005-0000-0000-0000B1080000}"/>
    <cellStyle name="Porcentual 2 2 67" xfId="2225" xr:uid="{00000000-0005-0000-0000-0000B2080000}"/>
    <cellStyle name="Porcentual 2 2 68" xfId="2226" xr:uid="{00000000-0005-0000-0000-0000B3080000}"/>
    <cellStyle name="Porcentual 2 2 7" xfId="2227" xr:uid="{00000000-0005-0000-0000-0000B4080000}"/>
    <cellStyle name="Porcentual 2 2 8" xfId="2228" xr:uid="{00000000-0005-0000-0000-0000B5080000}"/>
    <cellStyle name="Porcentual 2 2 9" xfId="2229" xr:uid="{00000000-0005-0000-0000-0000B6080000}"/>
    <cellStyle name="Porcentual 2 3" xfId="2230" xr:uid="{00000000-0005-0000-0000-0000B7080000}"/>
    <cellStyle name="Porcentual 2 3 10" xfId="2231" xr:uid="{00000000-0005-0000-0000-0000B8080000}"/>
    <cellStyle name="Porcentual 2 3 11" xfId="2232" xr:uid="{00000000-0005-0000-0000-0000B9080000}"/>
    <cellStyle name="Porcentual 2 3 12" xfId="2233" xr:uid="{00000000-0005-0000-0000-0000BA080000}"/>
    <cellStyle name="Porcentual 2 3 13" xfId="2234" xr:uid="{00000000-0005-0000-0000-0000BB080000}"/>
    <cellStyle name="Porcentual 2 3 14" xfId="2235" xr:uid="{00000000-0005-0000-0000-0000BC080000}"/>
    <cellStyle name="Porcentual 2 3 15" xfId="2236" xr:uid="{00000000-0005-0000-0000-0000BD080000}"/>
    <cellStyle name="Porcentual 2 3 16" xfId="2237" xr:uid="{00000000-0005-0000-0000-0000BE080000}"/>
    <cellStyle name="Porcentual 2 3 17" xfId="2238" xr:uid="{00000000-0005-0000-0000-0000BF080000}"/>
    <cellStyle name="Porcentual 2 3 18" xfId="2239" xr:uid="{00000000-0005-0000-0000-0000C0080000}"/>
    <cellStyle name="Porcentual 2 3 19" xfId="2240" xr:uid="{00000000-0005-0000-0000-0000C1080000}"/>
    <cellStyle name="Porcentual 2 3 2" xfId="2241" xr:uid="{00000000-0005-0000-0000-0000C2080000}"/>
    <cellStyle name="Porcentual 2 3 20" xfId="2242" xr:uid="{00000000-0005-0000-0000-0000C3080000}"/>
    <cellStyle name="Porcentual 2 3 21" xfId="2243" xr:uid="{00000000-0005-0000-0000-0000C4080000}"/>
    <cellStyle name="Porcentual 2 3 22" xfId="2244" xr:uid="{00000000-0005-0000-0000-0000C5080000}"/>
    <cellStyle name="Porcentual 2 3 23" xfId="2245" xr:uid="{00000000-0005-0000-0000-0000C6080000}"/>
    <cellStyle name="Porcentual 2 3 24" xfId="2246" xr:uid="{00000000-0005-0000-0000-0000C7080000}"/>
    <cellStyle name="Porcentual 2 3 25" xfId="2247" xr:uid="{00000000-0005-0000-0000-0000C8080000}"/>
    <cellStyle name="Porcentual 2 3 26" xfId="2248" xr:uid="{00000000-0005-0000-0000-0000C9080000}"/>
    <cellStyle name="Porcentual 2 3 27" xfId="2249" xr:uid="{00000000-0005-0000-0000-0000CA080000}"/>
    <cellStyle name="Porcentual 2 3 28" xfId="2250" xr:uid="{00000000-0005-0000-0000-0000CB080000}"/>
    <cellStyle name="Porcentual 2 3 29" xfId="2251" xr:uid="{00000000-0005-0000-0000-0000CC080000}"/>
    <cellStyle name="Porcentual 2 3 3" xfId="2252" xr:uid="{00000000-0005-0000-0000-0000CD080000}"/>
    <cellStyle name="Porcentual 2 3 30" xfId="2253" xr:uid="{00000000-0005-0000-0000-0000CE080000}"/>
    <cellStyle name="Porcentual 2 3 31" xfId="2254" xr:uid="{00000000-0005-0000-0000-0000CF080000}"/>
    <cellStyle name="Porcentual 2 3 32" xfId="2255" xr:uid="{00000000-0005-0000-0000-0000D0080000}"/>
    <cellStyle name="Porcentual 2 3 33" xfId="2256" xr:uid="{00000000-0005-0000-0000-0000D1080000}"/>
    <cellStyle name="Porcentual 2 3 34" xfId="2257" xr:uid="{00000000-0005-0000-0000-0000D2080000}"/>
    <cellStyle name="Porcentual 2 3 35" xfId="2258" xr:uid="{00000000-0005-0000-0000-0000D3080000}"/>
    <cellStyle name="Porcentual 2 3 36" xfId="2259" xr:uid="{00000000-0005-0000-0000-0000D4080000}"/>
    <cellStyle name="Porcentual 2 3 37" xfId="2260" xr:uid="{00000000-0005-0000-0000-0000D5080000}"/>
    <cellStyle name="Porcentual 2 3 38" xfId="2261" xr:uid="{00000000-0005-0000-0000-0000D6080000}"/>
    <cellStyle name="Porcentual 2 3 39" xfId="2262" xr:uid="{00000000-0005-0000-0000-0000D7080000}"/>
    <cellStyle name="Porcentual 2 3 4" xfId="2263" xr:uid="{00000000-0005-0000-0000-0000D8080000}"/>
    <cellStyle name="Porcentual 2 3 40" xfId="2264" xr:uid="{00000000-0005-0000-0000-0000D9080000}"/>
    <cellStyle name="Porcentual 2 3 41" xfId="2265" xr:uid="{00000000-0005-0000-0000-0000DA080000}"/>
    <cellStyle name="Porcentual 2 3 42" xfId="2266" xr:uid="{00000000-0005-0000-0000-0000DB080000}"/>
    <cellStyle name="Porcentual 2 3 43" xfId="2267" xr:uid="{00000000-0005-0000-0000-0000DC080000}"/>
    <cellStyle name="Porcentual 2 3 44" xfId="2268" xr:uid="{00000000-0005-0000-0000-0000DD080000}"/>
    <cellStyle name="Porcentual 2 3 45" xfId="2269" xr:uid="{00000000-0005-0000-0000-0000DE080000}"/>
    <cellStyle name="Porcentual 2 3 46" xfId="2270" xr:uid="{00000000-0005-0000-0000-0000DF080000}"/>
    <cellStyle name="Porcentual 2 3 47" xfId="2271" xr:uid="{00000000-0005-0000-0000-0000E0080000}"/>
    <cellStyle name="Porcentual 2 3 48" xfId="2272" xr:uid="{00000000-0005-0000-0000-0000E1080000}"/>
    <cellStyle name="Porcentual 2 3 49" xfId="2273" xr:uid="{00000000-0005-0000-0000-0000E2080000}"/>
    <cellStyle name="Porcentual 2 3 5" xfId="2274" xr:uid="{00000000-0005-0000-0000-0000E3080000}"/>
    <cellStyle name="Porcentual 2 3 50" xfId="2275" xr:uid="{00000000-0005-0000-0000-0000E4080000}"/>
    <cellStyle name="Porcentual 2 3 51" xfId="2276" xr:uid="{00000000-0005-0000-0000-0000E5080000}"/>
    <cellStyle name="Porcentual 2 3 52" xfId="2277" xr:uid="{00000000-0005-0000-0000-0000E6080000}"/>
    <cellStyle name="Porcentual 2 3 53" xfId="2278" xr:uid="{00000000-0005-0000-0000-0000E7080000}"/>
    <cellStyle name="Porcentual 2 3 54" xfId="2279" xr:uid="{00000000-0005-0000-0000-0000E8080000}"/>
    <cellStyle name="Porcentual 2 3 55" xfId="2280" xr:uid="{00000000-0005-0000-0000-0000E9080000}"/>
    <cellStyle name="Porcentual 2 3 56" xfId="2281" xr:uid="{00000000-0005-0000-0000-0000EA080000}"/>
    <cellStyle name="Porcentual 2 3 57" xfId="2282" xr:uid="{00000000-0005-0000-0000-0000EB080000}"/>
    <cellStyle name="Porcentual 2 3 58" xfId="2283" xr:uid="{00000000-0005-0000-0000-0000EC080000}"/>
    <cellStyle name="Porcentual 2 3 59" xfId="2284" xr:uid="{00000000-0005-0000-0000-0000ED080000}"/>
    <cellStyle name="Porcentual 2 3 6" xfId="2285" xr:uid="{00000000-0005-0000-0000-0000EE080000}"/>
    <cellStyle name="Porcentual 2 3 60" xfId="2286" xr:uid="{00000000-0005-0000-0000-0000EF080000}"/>
    <cellStyle name="Porcentual 2 3 61" xfId="2287" xr:uid="{00000000-0005-0000-0000-0000F0080000}"/>
    <cellStyle name="Porcentual 2 3 62" xfId="2288" xr:uid="{00000000-0005-0000-0000-0000F1080000}"/>
    <cellStyle name="Porcentual 2 3 63" xfId="2289" xr:uid="{00000000-0005-0000-0000-0000F2080000}"/>
    <cellStyle name="Porcentual 2 3 64" xfId="2290" xr:uid="{00000000-0005-0000-0000-0000F3080000}"/>
    <cellStyle name="Porcentual 2 3 65" xfId="2291" xr:uid="{00000000-0005-0000-0000-0000F4080000}"/>
    <cellStyle name="Porcentual 2 3 66" xfId="2292" xr:uid="{00000000-0005-0000-0000-0000F5080000}"/>
    <cellStyle name="Porcentual 2 3 7" xfId="2293" xr:uid="{00000000-0005-0000-0000-0000F6080000}"/>
    <cellStyle name="Porcentual 2 3 8" xfId="2294" xr:uid="{00000000-0005-0000-0000-0000F7080000}"/>
    <cellStyle name="Porcentual 2 3 9" xfId="2295" xr:uid="{00000000-0005-0000-0000-0000F8080000}"/>
    <cellStyle name="Porcentual 2 4" xfId="2296" xr:uid="{00000000-0005-0000-0000-0000F9080000}"/>
  </cellStyles>
  <dxfs count="0"/>
  <tableStyles count="1" defaultTableStyle="TableStyleMedium2" defaultPivotStyle="PivotStyleLight16">
    <tableStyle name="Invisible" pivot="0" table="0" count="0" xr9:uid="{8DB0A751-80A4-44C5-ACD8-9A6D9192631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'Cuadro 1'!$M$15:$M$16</c:f>
              <c:strCache>
                <c:ptCount val="1"/>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'Cuadro 1'!$N$14:$O$14</c:f>
            </c:multiLvlStrRef>
          </c:cat>
          <c:val>
            <c:numRef>
              <c:f>'Cuadro 1'!$N$15:$O$15</c:f>
            </c:numRef>
          </c:val>
          <c:extLst>
            <c:ext xmlns:c16="http://schemas.microsoft.com/office/drawing/2014/chart" uri="{C3380CC4-5D6E-409C-BE32-E72D297353CC}">
              <c16:uniqueId val="{00000000-8528-48C5-9AB8-F62822EEFE22}"/>
            </c:ext>
          </c:extLst>
        </c:ser>
        <c:ser>
          <c:idx val="1"/>
          <c:order val="1"/>
          <c:tx>
            <c:strRef>
              <c:f>'Cuadro 1'!$M$16</c:f>
              <c:strCache>
                <c:ptCount val="1"/>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'Cuadro 1'!$N$14:$O$14</c:f>
            </c:multiLvlStrRef>
          </c:cat>
          <c:val>
            <c:numRef>
              <c:f>'Cuadro 1'!$N$16:$O$16</c:f>
            </c:numRef>
          </c:val>
          <c:extLst>
            <c:ext xmlns:c16="http://schemas.microsoft.com/office/drawing/2014/chart" uri="{C3380CC4-5D6E-409C-BE32-E72D297353CC}">
              <c16:uniqueId val="{00000001-8528-48C5-9AB8-F62822EEFE22}"/>
            </c:ext>
          </c:extLst>
        </c:ser>
        <c:dLbls>
          <c:showLegendKey val="0"/>
          <c:showVal val="1"/>
          <c:showCatName val="0"/>
          <c:showSerName val="0"/>
          <c:showPercent val="0"/>
          <c:showBubbleSize val="0"/>
        </c:dLbls>
        <c:gapWidth val="150"/>
        <c:overlap val="-25"/>
        <c:axId val="620221752"/>
        <c:axId val="620222536"/>
      </c:barChart>
      <c:catAx>
        <c:axId val="620221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crossAx val="620222536"/>
        <c:crosses val="autoZero"/>
        <c:auto val="1"/>
        <c:lblAlgn val="ctr"/>
        <c:lblOffset val="100"/>
        <c:noMultiLvlLbl val="0"/>
      </c:catAx>
      <c:valAx>
        <c:axId val="620222536"/>
        <c:scaling>
          <c:orientation val="minMax"/>
        </c:scaling>
        <c:delete val="1"/>
        <c:axPos val="l"/>
        <c:numFmt formatCode="0.00" sourceLinked="1"/>
        <c:majorTickMark val="none"/>
        <c:minorTickMark val="none"/>
        <c:tickLblPos val="nextTo"/>
        <c:crossAx val="620221752"/>
        <c:crosses val="autoZero"/>
        <c:crossBetween val="between"/>
      </c:valAx>
      <c:spPr>
        <a:noFill/>
        <a:ln>
          <a:noFill/>
        </a:ln>
        <a:effectLst/>
      </c:spPr>
    </c:plotArea>
    <c:legend>
      <c:legendPos val="t"/>
      <c:layout>
        <c:manualLayout>
          <c:xMode val="edge"/>
          <c:yMode val="edge"/>
          <c:x val="0.41603328481567997"/>
          <c:y val="0.75601347295019505"/>
          <c:w val="0.58396670535704953"/>
          <c:h val="7.92259066208273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IDO!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133350</xdr:colOff>
      <xdr:row>6</xdr:row>
      <xdr:rowOff>219075</xdr:rowOff>
    </xdr:to>
    <xdr:pic>
      <xdr:nvPicPr>
        <xdr:cNvPr id="116285" name="Picture 1" descr="logo_habitat_bn chiqui">
          <a:extLst>
            <a:ext uri="{FF2B5EF4-FFF2-40B4-BE49-F238E27FC236}">
              <a16:creationId xmlns:a16="http://schemas.microsoft.com/office/drawing/2014/main" id="{00000000-0008-0000-0000-00003DC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304800</xdr:colOff>
      <xdr:row>4</xdr:row>
      <xdr:rowOff>133350</xdr:rowOff>
    </xdr:from>
    <xdr:to>
      <xdr:col>11</xdr:col>
      <xdr:colOff>485775</xdr:colOff>
      <xdr:row>7</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9800" y="390525"/>
          <a:ext cx="94297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495300</xdr:colOff>
      <xdr:row>3</xdr:row>
      <xdr:rowOff>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286500" y="238126"/>
          <a:ext cx="1000125" cy="2857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104775</xdr:colOff>
      <xdr:row>0</xdr:row>
      <xdr:rowOff>85725</xdr:rowOff>
    </xdr:from>
    <xdr:to>
      <xdr:col>1</xdr:col>
      <xdr:colOff>333375</xdr:colOff>
      <xdr:row>6</xdr:row>
      <xdr:rowOff>57150</xdr:rowOff>
    </xdr:to>
    <xdr:pic>
      <xdr:nvPicPr>
        <xdr:cNvPr id="145431" name="Picture 1" descr="logo_habitat_bn chiqui">
          <a:extLst>
            <a:ext uri="{FF2B5EF4-FFF2-40B4-BE49-F238E27FC236}">
              <a16:creationId xmlns:a16="http://schemas.microsoft.com/office/drawing/2014/main" id="{00000000-0008-0000-0900-0000173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857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600076</xdr:colOff>
      <xdr:row>2</xdr:row>
      <xdr:rowOff>66676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334126" y="238126"/>
          <a:ext cx="1104900" cy="1714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352425</xdr:colOff>
      <xdr:row>6</xdr:row>
      <xdr:rowOff>95250</xdr:rowOff>
    </xdr:to>
    <xdr:pic>
      <xdr:nvPicPr>
        <xdr:cNvPr id="148489" name="Picture 1" descr="logo_habitat_bn chiqui">
          <a:extLst>
            <a:ext uri="{FF2B5EF4-FFF2-40B4-BE49-F238E27FC236}">
              <a16:creationId xmlns:a16="http://schemas.microsoft.com/office/drawing/2014/main" id="{00000000-0008-0000-0A00-0000094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762000</xdr:colOff>
      <xdr:row>2</xdr:row>
      <xdr:rowOff>133350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334125" y="238125"/>
          <a:ext cx="1266825" cy="23812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352425</xdr:colOff>
      <xdr:row>6</xdr:row>
      <xdr:rowOff>95250</xdr:rowOff>
    </xdr:to>
    <xdr:pic>
      <xdr:nvPicPr>
        <xdr:cNvPr id="136173" name="Picture 1" descr="logo_habitat_bn chiqui">
          <a:extLst>
            <a:ext uri="{FF2B5EF4-FFF2-40B4-BE49-F238E27FC236}">
              <a16:creationId xmlns:a16="http://schemas.microsoft.com/office/drawing/2014/main" id="{00000000-0008-0000-0B00-0000ED1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19050</xdr:rowOff>
    </xdr:from>
    <xdr:to>
      <xdr:col>0</xdr:col>
      <xdr:colOff>819150</xdr:colOff>
      <xdr:row>5</xdr:row>
      <xdr:rowOff>76200</xdr:rowOff>
    </xdr:to>
    <xdr:pic>
      <xdr:nvPicPr>
        <xdr:cNvPr id="140151" name="Picture 1" descr="logo_habitat_bn chiqui">
          <a:extLst>
            <a:ext uri="{FF2B5EF4-FFF2-40B4-BE49-F238E27FC236}">
              <a16:creationId xmlns:a16="http://schemas.microsoft.com/office/drawing/2014/main" id="{00000000-0008-0000-0100-00007723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050"/>
          <a:ext cx="742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7867651</xdr:colOff>
      <xdr:row>0</xdr:row>
      <xdr:rowOff>95250</xdr:rowOff>
    </xdr:from>
    <xdr:to>
      <xdr:col>1</xdr:col>
      <xdr:colOff>8858251</xdr:colOff>
      <xdr:row>2</xdr:row>
      <xdr:rowOff>9525</xdr:rowOff>
    </xdr:to>
    <xdr:sp macro="" textlink="">
      <xdr:nvSpPr>
        <xdr:cNvPr id="4" name="1 Rectángulo redondeado">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9525001" y="95250"/>
          <a:ext cx="990600" cy="23812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editAs="oneCell">
    <xdr:from>
      <xdr:col>1</xdr:col>
      <xdr:colOff>7915275</xdr:colOff>
      <xdr:row>2</xdr:row>
      <xdr:rowOff>66675</xdr:rowOff>
    </xdr:from>
    <xdr:to>
      <xdr:col>1</xdr:col>
      <xdr:colOff>8858250</xdr:colOff>
      <xdr:row>5</xdr:row>
      <xdr:rowOff>66675</xdr:rowOff>
    </xdr:to>
    <xdr:pic>
      <xdr:nvPicPr>
        <xdr:cNvPr id="5" name="Picture 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72625" y="390525"/>
          <a:ext cx="94297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180975</xdr:colOff>
      <xdr:row>1</xdr:row>
      <xdr:rowOff>76199</xdr:rowOff>
    </xdr:from>
    <xdr:to>
      <xdr:col>8</xdr:col>
      <xdr:colOff>447675</xdr:colOff>
      <xdr:row>3</xdr:row>
      <xdr:rowOff>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257925" y="238124"/>
          <a:ext cx="981075" cy="28575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0</xdr:row>
      <xdr:rowOff>0</xdr:rowOff>
    </xdr:from>
    <xdr:to>
      <xdr:col>1</xdr:col>
      <xdr:colOff>228600</xdr:colOff>
      <xdr:row>5</xdr:row>
      <xdr:rowOff>152400</xdr:rowOff>
    </xdr:to>
    <xdr:pic>
      <xdr:nvPicPr>
        <xdr:cNvPr id="146448" name="Picture 1" descr="logo_habitat_bn chiqui">
          <a:extLst>
            <a:ext uri="{FF2B5EF4-FFF2-40B4-BE49-F238E27FC236}">
              <a16:creationId xmlns:a16="http://schemas.microsoft.com/office/drawing/2014/main" id="{00000000-0008-0000-0200-0000103C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1152524</xdr:colOff>
      <xdr:row>20</xdr:row>
      <xdr:rowOff>66675</xdr:rowOff>
    </xdr:from>
    <xdr:to>
      <xdr:col>15</xdr:col>
      <xdr:colOff>504824</xdr:colOff>
      <xdr:row>50</xdr:row>
      <xdr:rowOff>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495300</xdr:colOff>
      <xdr:row>2</xdr:row>
      <xdr:rowOff>142875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286501" y="238126"/>
          <a:ext cx="1000124" cy="24764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40377" name="Picture 1" descr="logo_habitat_bn chiqui">
          <a:extLst>
            <a:ext uri="{FF2B5EF4-FFF2-40B4-BE49-F238E27FC236}">
              <a16:creationId xmlns:a16="http://schemas.microsoft.com/office/drawing/2014/main" id="{00000000-0008-0000-0300-0000592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495300</xdr:colOff>
      <xdr:row>3</xdr:row>
      <xdr:rowOff>38101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286500" y="238126"/>
          <a:ext cx="1000125"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41397" name="Picture 1" descr="logo_habitat_bn chiqui">
          <a:extLst>
            <a:ext uri="{FF2B5EF4-FFF2-40B4-BE49-F238E27FC236}">
              <a16:creationId xmlns:a16="http://schemas.microsoft.com/office/drawing/2014/main" id="{00000000-0008-0000-0400-0000552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504826</xdr:colOff>
      <xdr:row>2</xdr:row>
      <xdr:rowOff>104776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857876" y="238126"/>
          <a:ext cx="1009650" cy="2095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49510" name="Picture 1" descr="logo_habitat_bn chiqui">
          <a:extLst>
            <a:ext uri="{FF2B5EF4-FFF2-40B4-BE49-F238E27FC236}">
              <a16:creationId xmlns:a16="http://schemas.microsoft.com/office/drawing/2014/main" id="{00000000-0008-0000-0500-0000064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533400</xdr:colOff>
      <xdr:row>2</xdr:row>
      <xdr:rowOff>104776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857875" y="238126"/>
          <a:ext cx="1038225" cy="2095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42389" name="Picture 1" descr="logo_habitat_bn chiqui">
          <a:extLst>
            <a:ext uri="{FF2B5EF4-FFF2-40B4-BE49-F238E27FC236}">
              <a16:creationId xmlns:a16="http://schemas.microsoft.com/office/drawing/2014/main" id="{00000000-0008-0000-0600-0000352C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485776</xdr:colOff>
      <xdr:row>3</xdr:row>
      <xdr:rowOff>38101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286501" y="238126"/>
          <a:ext cx="990600"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95250</xdr:colOff>
      <xdr:row>1</xdr:row>
      <xdr:rowOff>9525</xdr:rowOff>
    </xdr:from>
    <xdr:to>
      <xdr:col>1</xdr:col>
      <xdr:colOff>323850</xdr:colOff>
      <xdr:row>6</xdr:row>
      <xdr:rowOff>142875</xdr:rowOff>
    </xdr:to>
    <xdr:pic>
      <xdr:nvPicPr>
        <xdr:cNvPr id="143403" name="Picture 1" descr="logo_habitat_bn chiqui">
          <a:extLst>
            <a:ext uri="{FF2B5EF4-FFF2-40B4-BE49-F238E27FC236}">
              <a16:creationId xmlns:a16="http://schemas.microsoft.com/office/drawing/2014/main" id="{00000000-0008-0000-0700-00002B3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71450"/>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523876</xdr:colOff>
      <xdr:row>3</xdr:row>
      <xdr:rowOff>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286501" y="238126"/>
          <a:ext cx="1028700" cy="2857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104775</xdr:colOff>
      <xdr:row>0</xdr:row>
      <xdr:rowOff>85725</xdr:rowOff>
    </xdr:from>
    <xdr:to>
      <xdr:col>1</xdr:col>
      <xdr:colOff>333375</xdr:colOff>
      <xdr:row>6</xdr:row>
      <xdr:rowOff>57150</xdr:rowOff>
    </xdr:to>
    <xdr:pic>
      <xdr:nvPicPr>
        <xdr:cNvPr id="144415" name="Picture 1" descr="logo_habitat_bn chiqui">
          <a:extLst>
            <a:ext uri="{FF2B5EF4-FFF2-40B4-BE49-F238E27FC236}">
              <a16:creationId xmlns:a16="http://schemas.microsoft.com/office/drawing/2014/main" id="{00000000-0008-0000-0800-00001F3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857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31"/>
  <sheetViews>
    <sheetView topLeftCell="A4" zoomScale="130" zoomScaleNormal="130" workbookViewId="0">
      <selection activeCell="C6" sqref="C6"/>
    </sheetView>
  </sheetViews>
  <sheetFormatPr baseColWidth="10" defaultColWidth="11.453125" defaultRowHeight="14" x14ac:dyDescent="0.3"/>
  <cols>
    <col min="1" max="1" width="11.453125" style="1"/>
    <col min="2" max="2" width="4.453125" style="1" customWidth="1"/>
    <col min="3" max="3" width="6.453125" style="1" customWidth="1"/>
    <col min="4" max="4" width="4.1796875" style="1" customWidth="1"/>
    <col min="5" max="6" width="6.7265625" style="1" customWidth="1"/>
    <col min="7" max="16384" width="11.453125" style="1"/>
  </cols>
  <sheetData>
    <row r="1" spans="1:14" hidden="1" x14ac:dyDescent="0.3"/>
    <row r="2" spans="1:14" hidden="1" x14ac:dyDescent="0.3"/>
    <row r="3" spans="1:14" hidden="1" x14ac:dyDescent="0.3"/>
    <row r="4" spans="1:14" ht="20.5" x14ac:dyDescent="0.45">
      <c r="A4" s="106"/>
      <c r="C4" s="2" t="s">
        <v>0</v>
      </c>
      <c r="D4" s="3"/>
      <c r="E4" s="3"/>
      <c r="F4" s="3"/>
    </row>
    <row r="5" spans="1:14" ht="15.5" x14ac:dyDescent="0.35">
      <c r="A5" s="106"/>
      <c r="C5" s="4" t="s">
        <v>126</v>
      </c>
    </row>
    <row r="6" spans="1:14" x14ac:dyDescent="0.3">
      <c r="A6" s="106"/>
    </row>
    <row r="7" spans="1:14" ht="17.5" x14ac:dyDescent="0.35">
      <c r="A7" s="106"/>
      <c r="D7" s="5" t="s">
        <v>1</v>
      </c>
    </row>
    <row r="8" spans="1:14" ht="24" customHeight="1" x14ac:dyDescent="0.35">
      <c r="D8" s="5"/>
      <c r="E8" s="6" t="s">
        <v>2</v>
      </c>
      <c r="F8" s="6"/>
    </row>
    <row r="9" spans="1:14" ht="17.5" x14ac:dyDescent="0.35">
      <c r="D9" s="5"/>
      <c r="F9" s="7" t="s">
        <v>3</v>
      </c>
    </row>
    <row r="10" spans="1:14" ht="17.5" x14ac:dyDescent="0.35">
      <c r="D10" s="5"/>
      <c r="F10" s="21" t="s">
        <v>4</v>
      </c>
      <c r="G10" s="22" t="s">
        <v>5</v>
      </c>
      <c r="H10" s="23"/>
      <c r="I10" s="23"/>
      <c r="J10" s="23"/>
      <c r="K10" s="23"/>
      <c r="L10" s="23"/>
      <c r="M10" s="23"/>
      <c r="N10" s="23"/>
    </row>
    <row r="11" spans="1:14" ht="14.5" x14ac:dyDescent="0.35">
      <c r="F11" s="23"/>
      <c r="G11" s="24" t="s">
        <v>6</v>
      </c>
      <c r="H11" s="46" t="s">
        <v>7</v>
      </c>
      <c r="I11" s="23"/>
      <c r="J11" s="23"/>
      <c r="K11" s="23"/>
      <c r="L11" s="23"/>
      <c r="M11" s="23"/>
      <c r="N11" s="23"/>
    </row>
    <row r="12" spans="1:14" ht="14.5" x14ac:dyDescent="0.35">
      <c r="F12" s="23"/>
      <c r="G12" s="25" t="s">
        <v>8</v>
      </c>
      <c r="H12" s="46" t="s">
        <v>9</v>
      </c>
      <c r="I12" s="23"/>
      <c r="J12" s="23"/>
      <c r="K12" s="23"/>
      <c r="L12" s="23"/>
      <c r="M12" s="23"/>
      <c r="N12" s="23"/>
    </row>
    <row r="13" spans="1:14" ht="14.5" x14ac:dyDescent="0.35">
      <c r="F13" s="23"/>
      <c r="G13" s="25" t="s">
        <v>10</v>
      </c>
      <c r="H13" s="46" t="s">
        <v>11</v>
      </c>
      <c r="I13" s="23"/>
      <c r="J13" s="23"/>
      <c r="K13" s="23"/>
      <c r="L13" s="23"/>
      <c r="M13" s="23"/>
      <c r="N13" s="23"/>
    </row>
    <row r="14" spans="1:14" ht="14.5" x14ac:dyDescent="0.35">
      <c r="F14" s="23"/>
      <c r="G14" s="25" t="s">
        <v>12</v>
      </c>
      <c r="H14" s="46" t="s">
        <v>13</v>
      </c>
      <c r="I14" s="23"/>
      <c r="J14" s="23"/>
      <c r="K14" s="23"/>
      <c r="L14" s="23"/>
      <c r="M14" s="23"/>
      <c r="N14" s="23"/>
    </row>
    <row r="15" spans="1:14" ht="14.5" x14ac:dyDescent="0.35">
      <c r="F15" s="23"/>
      <c r="G15" s="25" t="s">
        <v>14</v>
      </c>
      <c r="H15" s="46" t="s">
        <v>15</v>
      </c>
      <c r="I15" s="23"/>
      <c r="J15" s="23"/>
      <c r="K15" s="23"/>
      <c r="L15" s="23"/>
      <c r="M15" s="23"/>
      <c r="N15" s="23"/>
    </row>
    <row r="16" spans="1:14" x14ac:dyDescent="0.3">
      <c r="F16" s="21" t="s">
        <v>16</v>
      </c>
      <c r="G16" s="22" t="s">
        <v>17</v>
      </c>
      <c r="H16" s="24"/>
      <c r="I16" s="23"/>
      <c r="J16" s="23"/>
      <c r="K16" s="23"/>
      <c r="L16" s="23"/>
      <c r="M16" s="23"/>
      <c r="N16" s="23"/>
    </row>
    <row r="17" spans="6:14" ht="14.5" x14ac:dyDescent="0.35">
      <c r="F17" s="23"/>
      <c r="G17" s="25" t="s">
        <v>18</v>
      </c>
      <c r="H17" s="46" t="s">
        <v>7</v>
      </c>
      <c r="I17" s="23"/>
      <c r="J17" s="23"/>
      <c r="K17" s="23"/>
      <c r="L17" s="23"/>
      <c r="M17" s="23"/>
      <c r="N17" s="23"/>
    </row>
    <row r="18" spans="6:14" ht="14.5" x14ac:dyDescent="0.35">
      <c r="F18" s="23"/>
      <c r="G18" s="47" t="s">
        <v>19</v>
      </c>
      <c r="H18" s="46" t="s">
        <v>9</v>
      </c>
      <c r="I18" s="23"/>
      <c r="J18" s="23"/>
      <c r="K18" s="23"/>
      <c r="L18" s="23"/>
      <c r="M18" s="23"/>
      <c r="N18" s="23"/>
    </row>
    <row r="19" spans="6:14" ht="14.5" x14ac:dyDescent="0.35">
      <c r="F19" s="23"/>
      <c r="G19" s="47" t="s">
        <v>20</v>
      </c>
      <c r="H19" s="46" t="s">
        <v>11</v>
      </c>
      <c r="I19" s="23"/>
      <c r="J19" s="23"/>
      <c r="K19" s="23"/>
      <c r="L19" s="23"/>
      <c r="M19" s="23"/>
      <c r="N19" s="23"/>
    </row>
    <row r="20" spans="6:14" ht="14.5" x14ac:dyDescent="0.35">
      <c r="F20" s="23"/>
      <c r="G20" s="47" t="s">
        <v>21</v>
      </c>
      <c r="H20" s="46" t="s">
        <v>13</v>
      </c>
      <c r="I20" s="23"/>
      <c r="J20" s="23"/>
      <c r="K20" s="23"/>
      <c r="L20" s="23"/>
      <c r="M20" s="23"/>
      <c r="N20" s="23"/>
    </row>
    <row r="21" spans="6:14" ht="14.5" x14ac:dyDescent="0.35">
      <c r="F21" s="23"/>
      <c r="G21" s="47" t="s">
        <v>22</v>
      </c>
      <c r="H21" s="46" t="s">
        <v>15</v>
      </c>
      <c r="I21" s="23"/>
      <c r="J21" s="23"/>
      <c r="K21" s="23"/>
      <c r="L21" s="23"/>
      <c r="M21" s="23"/>
      <c r="N21" s="23"/>
    </row>
    <row r="22" spans="6:14" ht="14.5" x14ac:dyDescent="0.35">
      <c r="F22" s="23"/>
      <c r="G22" s="47"/>
      <c r="H22" s="46"/>
      <c r="I22" s="23"/>
      <c r="J22" s="23"/>
      <c r="K22" s="23"/>
      <c r="L22" s="23"/>
      <c r="M22" s="23"/>
    </row>
    <row r="23" spans="6:14" x14ac:dyDescent="0.3">
      <c r="F23" s="21"/>
      <c r="G23" s="22"/>
      <c r="H23" s="24"/>
    </row>
    <row r="24" spans="6:14" x14ac:dyDescent="0.3">
      <c r="F24" s="87"/>
    </row>
    <row r="25" spans="6:14" x14ac:dyDescent="0.3">
      <c r="F25" s="87"/>
      <c r="G25" s="87"/>
    </row>
    <row r="26" spans="6:14" ht="14.5" x14ac:dyDescent="0.35">
      <c r="G26" s="88"/>
      <c r="H26" s="89"/>
    </row>
    <row r="27" spans="6:14" ht="14.5" x14ac:dyDescent="0.35">
      <c r="G27" s="88"/>
      <c r="H27" s="88"/>
    </row>
    <row r="28" spans="6:14" ht="14.5" x14ac:dyDescent="0.35">
      <c r="G28" s="88"/>
      <c r="H28" s="88"/>
    </row>
    <row r="29" spans="6:14" x14ac:dyDescent="0.3">
      <c r="F29" s="90"/>
      <c r="G29" s="87"/>
      <c r="H29" s="89"/>
    </row>
    <row r="30" spans="6:14" ht="14.5" x14ac:dyDescent="0.35">
      <c r="G30" s="88"/>
      <c r="H30" s="88"/>
    </row>
    <row r="31" spans="6:14" ht="14.5" x14ac:dyDescent="0.35">
      <c r="G31" s="88"/>
      <c r="H31" s="88"/>
    </row>
  </sheetData>
  <mergeCells count="1">
    <mergeCell ref="A4:A7"/>
  </mergeCells>
  <hyperlinks>
    <hyperlink ref="G11" location="'Cuadro 1'!A1" display="Cuadro 1" xr:uid="{00000000-0004-0000-0000-000000000000}"/>
    <hyperlink ref="G17" location="'Cuadro 6'!A1" display="Cuadro 6" xr:uid="{00000000-0004-0000-0000-000001000000}"/>
    <hyperlink ref="G12" location="'Cuadro 2'!A1" display="Cuadro 2" xr:uid="{00000000-0004-0000-0000-000002000000}"/>
    <hyperlink ref="G13" location="'Cuadro 3'!A1" display="Cuadro 3" xr:uid="{00000000-0004-0000-0000-000003000000}"/>
    <hyperlink ref="G14" location="'Cuadro 4'!A1" display="Cuadro 4" xr:uid="{00000000-0004-0000-0000-000004000000}"/>
    <hyperlink ref="G15" location="'Cuadro 5'!A1" display="Cuadro 5" xr:uid="{00000000-0004-0000-0000-000005000000}"/>
    <hyperlink ref="G18" location="'Cuadro 7'!A1" display="Cuadro 7" xr:uid="{00000000-0004-0000-0000-000006000000}"/>
    <hyperlink ref="G19" location="'Cuadro 8'!A1" display="Cuadro 8" xr:uid="{00000000-0004-0000-0000-000007000000}"/>
    <hyperlink ref="G20" location="'Cuadro 9'!A1" display="Cuadro 9" xr:uid="{00000000-0004-0000-0000-000008000000}"/>
    <hyperlink ref="G21" location="'Cuadro 10'!A1" display="Cuadro 10" xr:uid="{00000000-0004-0000-0000-000009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L57"/>
  <sheetViews>
    <sheetView showGridLines="0" topLeftCell="A34" zoomScale="120" zoomScaleNormal="120" workbookViewId="0">
      <selection activeCell="G50" sqref="G49:G50"/>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31" t="s">
        <v>82</v>
      </c>
      <c r="B2" s="132"/>
      <c r="C2" s="132"/>
      <c r="D2" s="132"/>
      <c r="E2" s="132"/>
      <c r="F2" s="132"/>
      <c r="G2" s="132"/>
      <c r="H2" s="132"/>
      <c r="I2" s="13"/>
    </row>
    <row r="3" spans="1:12" s="12" customFormat="1" x14ac:dyDescent="0.3">
      <c r="A3" s="131" t="s">
        <v>83</v>
      </c>
      <c r="B3" s="132"/>
      <c r="C3" s="132"/>
      <c r="D3" s="132"/>
      <c r="E3" s="132"/>
      <c r="F3" s="132"/>
      <c r="G3" s="132"/>
      <c r="H3" s="132"/>
      <c r="I3" s="13"/>
    </row>
    <row r="4" spans="1:12" s="12" customFormat="1" x14ac:dyDescent="0.3">
      <c r="A4" s="131" t="s">
        <v>84</v>
      </c>
      <c r="B4" s="132"/>
      <c r="C4" s="132"/>
      <c r="D4" s="132"/>
      <c r="E4" s="132"/>
      <c r="F4" s="132"/>
      <c r="G4" s="132"/>
      <c r="H4" s="132"/>
      <c r="I4" s="13"/>
    </row>
    <row r="5" spans="1:12" s="12" customFormat="1" x14ac:dyDescent="0.3">
      <c r="A5" s="131" t="s">
        <v>85</v>
      </c>
      <c r="B5" s="132"/>
      <c r="C5" s="132"/>
      <c r="D5" s="132"/>
      <c r="E5" s="132"/>
      <c r="F5" s="132"/>
      <c r="G5" s="132"/>
      <c r="H5" s="132"/>
      <c r="I5" s="13"/>
    </row>
    <row r="6" spans="1:12" s="12" customFormat="1" x14ac:dyDescent="0.3">
      <c r="A6" s="14"/>
      <c r="B6" s="15"/>
      <c r="C6" s="15"/>
      <c r="D6" s="15"/>
      <c r="E6" s="15"/>
      <c r="F6" s="15"/>
      <c r="G6" s="15"/>
      <c r="H6" s="15"/>
      <c r="I6" s="13"/>
    </row>
    <row r="7" spans="1:12" s="12" customFormat="1" x14ac:dyDescent="0.3">
      <c r="A7" s="133" t="s">
        <v>86</v>
      </c>
      <c r="B7" s="134"/>
      <c r="C7" s="134"/>
      <c r="D7" s="134"/>
      <c r="E7" s="134"/>
      <c r="F7" s="134"/>
      <c r="G7" s="134"/>
      <c r="H7" s="134"/>
      <c r="I7" s="13"/>
    </row>
    <row r="8" spans="1:12" x14ac:dyDescent="0.3">
      <c r="A8" s="133" t="s">
        <v>121</v>
      </c>
      <c r="B8" s="134"/>
      <c r="C8" s="134"/>
      <c r="D8" s="134"/>
      <c r="E8" s="134"/>
      <c r="F8" s="134"/>
      <c r="G8" s="134"/>
      <c r="H8" s="134"/>
      <c r="I8" s="149"/>
    </row>
    <row r="9" spans="1:12" x14ac:dyDescent="0.3">
      <c r="A9" s="131" t="s">
        <v>128</v>
      </c>
      <c r="B9" s="132"/>
      <c r="C9" s="132"/>
      <c r="D9" s="132"/>
      <c r="E9" s="132"/>
      <c r="F9" s="132"/>
      <c r="G9" s="132"/>
      <c r="H9" s="132"/>
      <c r="I9" s="16"/>
    </row>
    <row r="10" spans="1:12" x14ac:dyDescent="0.3">
      <c r="A10" s="18"/>
      <c r="B10" s="19"/>
      <c r="C10" s="19"/>
      <c r="D10" s="19"/>
      <c r="E10" s="19"/>
      <c r="F10" s="19"/>
      <c r="G10" s="140" t="s">
        <v>118</v>
      </c>
      <c r="H10" s="140"/>
      <c r="I10" s="141"/>
    </row>
    <row r="11" spans="1:12" ht="15" customHeight="1" x14ac:dyDescent="0.3">
      <c r="A11" s="138" t="s">
        <v>89</v>
      </c>
      <c r="B11" s="138" t="s">
        <v>90</v>
      </c>
      <c r="C11" s="142" t="s">
        <v>91</v>
      </c>
      <c r="D11" s="130"/>
      <c r="E11" s="144"/>
      <c r="F11" s="142" t="s">
        <v>92</v>
      </c>
      <c r="G11" s="130"/>
      <c r="H11" s="130"/>
      <c r="I11" s="139" t="s">
        <v>93</v>
      </c>
    </row>
    <row r="12" spans="1:12" ht="15" customHeight="1" x14ac:dyDescent="0.3">
      <c r="A12" s="138"/>
      <c r="B12" s="142"/>
      <c r="C12" s="138" t="s">
        <v>122</v>
      </c>
      <c r="D12" s="130" t="s">
        <v>95</v>
      </c>
      <c r="E12" s="130"/>
      <c r="F12" s="138" t="s">
        <v>122</v>
      </c>
      <c r="G12" s="130" t="s">
        <v>95</v>
      </c>
      <c r="H12" s="130"/>
      <c r="I12" s="143"/>
    </row>
    <row r="13" spans="1:12" x14ac:dyDescent="0.3">
      <c r="A13" s="139"/>
      <c r="B13" s="146"/>
      <c r="C13" s="139"/>
      <c r="D13" s="48" t="s">
        <v>96</v>
      </c>
      <c r="E13" s="49" t="s">
        <v>97</v>
      </c>
      <c r="F13" s="139"/>
      <c r="G13" s="48" t="s">
        <v>96</v>
      </c>
      <c r="H13" s="49" t="s">
        <v>97</v>
      </c>
      <c r="I13" s="143"/>
    </row>
    <row r="14" spans="1:12" x14ac:dyDescent="0.3">
      <c r="A14" s="129">
        <v>2015</v>
      </c>
      <c r="B14" s="54" t="s">
        <v>98</v>
      </c>
      <c r="C14" s="51">
        <v>1376806</v>
      </c>
      <c r="D14" s="52"/>
      <c r="E14" s="52"/>
      <c r="F14" s="51">
        <v>513726</v>
      </c>
      <c r="G14" s="52"/>
      <c r="H14" s="52"/>
      <c r="I14" s="52">
        <v>44.366118539059897</v>
      </c>
      <c r="K14" s="55"/>
      <c r="L14" s="68"/>
    </row>
    <row r="15" spans="1:12" x14ac:dyDescent="0.3">
      <c r="A15" s="129"/>
      <c r="B15" s="54" t="s">
        <v>99</v>
      </c>
      <c r="C15" s="51">
        <v>1469890</v>
      </c>
      <c r="D15" s="52">
        <v>5.126454116096042</v>
      </c>
      <c r="E15" s="52"/>
      <c r="F15" s="51">
        <v>543038</v>
      </c>
      <c r="G15" s="52">
        <v>3.6108320506452003</v>
      </c>
      <c r="H15" s="52"/>
      <c r="I15" s="52">
        <v>43.726486309650269</v>
      </c>
      <c r="K15" s="55"/>
      <c r="L15" s="68"/>
    </row>
    <row r="16" spans="1:12" x14ac:dyDescent="0.3">
      <c r="A16" s="129"/>
      <c r="B16" s="54" t="s">
        <v>100</v>
      </c>
      <c r="C16" s="51">
        <v>1779941</v>
      </c>
      <c r="D16" s="52">
        <v>10.773006988536693</v>
      </c>
      <c r="E16" s="52"/>
      <c r="F16" s="51">
        <v>609364</v>
      </c>
      <c r="G16" s="52">
        <v>12.65863605776363</v>
      </c>
      <c r="H16" s="52"/>
      <c r="I16" s="52">
        <v>44.470818669330306</v>
      </c>
      <c r="K16" s="55"/>
      <c r="L16" s="68"/>
    </row>
    <row r="17" spans="1:12" x14ac:dyDescent="0.3">
      <c r="A17" s="129"/>
      <c r="B17" s="54" t="s">
        <v>101</v>
      </c>
      <c r="C17" s="51">
        <v>1656550</v>
      </c>
      <c r="D17" s="52">
        <v>-4.8017590863070723</v>
      </c>
      <c r="E17" s="52"/>
      <c r="F17" s="51">
        <v>563247</v>
      </c>
      <c r="G17" s="52">
        <v>-9.0437905640465885</v>
      </c>
      <c r="H17" s="52"/>
      <c r="I17" s="52">
        <v>42.489199987876177</v>
      </c>
      <c r="K17" s="55"/>
      <c r="L17" s="68"/>
    </row>
    <row r="18" spans="1:12" x14ac:dyDescent="0.3">
      <c r="A18" s="129">
        <v>2016</v>
      </c>
      <c r="B18" s="54" t="s">
        <v>98</v>
      </c>
      <c r="C18" s="51">
        <v>1319542</v>
      </c>
      <c r="D18" s="52">
        <v>-16.549291380137248</v>
      </c>
      <c r="E18" s="52">
        <v>-7.4865422302689382</v>
      </c>
      <c r="F18" s="51">
        <v>489601</v>
      </c>
      <c r="G18" s="52">
        <v>-10.700423392764975</v>
      </c>
      <c r="H18" s="52">
        <v>-5.1905989169731441</v>
      </c>
      <c r="I18" s="52">
        <v>45.467170166058658</v>
      </c>
      <c r="K18" s="55"/>
      <c r="L18" s="68"/>
    </row>
    <row r="19" spans="1:12" x14ac:dyDescent="0.3">
      <c r="A19" s="129"/>
      <c r="B19" s="54" t="s">
        <v>99</v>
      </c>
      <c r="C19" s="51">
        <v>1546776</v>
      </c>
      <c r="D19" s="52">
        <v>15.008626076924301</v>
      </c>
      <c r="E19" s="52">
        <v>1.2099738470418657</v>
      </c>
      <c r="F19" s="51">
        <v>547613</v>
      </c>
      <c r="G19" s="52">
        <v>13.520587371512477</v>
      </c>
      <c r="H19" s="52">
        <v>3.8773522639566522</v>
      </c>
      <c r="I19" s="52">
        <v>44.878893344219321</v>
      </c>
      <c r="K19" s="55"/>
      <c r="L19" s="68"/>
    </row>
    <row r="20" spans="1:12" x14ac:dyDescent="0.3">
      <c r="A20" s="129"/>
      <c r="B20" s="54" t="s">
        <v>100</v>
      </c>
      <c r="C20" s="51">
        <v>1594960</v>
      </c>
      <c r="D20" s="52">
        <v>-6.3751784531674787</v>
      </c>
      <c r="E20" s="52">
        <v>-14.457808830905194</v>
      </c>
      <c r="F20" s="51">
        <v>515210</v>
      </c>
      <c r="G20" s="52">
        <v>-7.6273045623504743</v>
      </c>
      <c r="H20" s="52">
        <v>-14.827381554415226</v>
      </c>
      <c r="I20" s="52">
        <v>44.278688898655425</v>
      </c>
      <c r="K20" s="55"/>
      <c r="L20" s="68"/>
    </row>
    <row r="21" spans="1:12" x14ac:dyDescent="0.3">
      <c r="A21" s="129"/>
      <c r="B21" s="54" t="s">
        <v>101</v>
      </c>
      <c r="C21" s="51">
        <v>1585036</v>
      </c>
      <c r="D21" s="52">
        <v>8.710119377723899</v>
      </c>
      <c r="E21" s="52">
        <v>-2.3164532813672878</v>
      </c>
      <c r="F21" s="51">
        <v>542779</v>
      </c>
      <c r="G21" s="52">
        <v>8.6680154777188534</v>
      </c>
      <c r="H21" s="52">
        <v>1.7581919576355602</v>
      </c>
      <c r="I21" s="52">
        <v>44.26153957069576</v>
      </c>
      <c r="K21" s="55"/>
      <c r="L21" s="68"/>
    </row>
    <row r="22" spans="1:12" x14ac:dyDescent="0.3">
      <c r="A22" s="129">
        <v>2017</v>
      </c>
      <c r="B22" s="54" t="s">
        <v>98</v>
      </c>
      <c r="C22" s="51">
        <v>1263869</v>
      </c>
      <c r="D22" s="52">
        <v>-23.862332800680434</v>
      </c>
      <c r="E22" s="52">
        <v>-10.876761936300568</v>
      </c>
      <c r="F22" s="51">
        <v>426801</v>
      </c>
      <c r="G22" s="52">
        <v>-22.827758831849494</v>
      </c>
      <c r="H22" s="52">
        <v>-12.061086637298089</v>
      </c>
      <c r="I22" s="52">
        <v>44.862974292097768</v>
      </c>
      <c r="K22" s="55"/>
      <c r="L22" s="68"/>
    </row>
    <row r="23" spans="1:12" x14ac:dyDescent="0.3">
      <c r="A23" s="129"/>
      <c r="B23" s="54" t="s">
        <v>99</v>
      </c>
      <c r="C23" s="51">
        <v>1543679</v>
      </c>
      <c r="D23" s="52">
        <v>27.571149807742088</v>
      </c>
      <c r="E23" s="52">
        <v>-1.1417287363240121</v>
      </c>
      <c r="F23" s="51">
        <v>552966</v>
      </c>
      <c r="G23" s="52">
        <v>30.478773143818984</v>
      </c>
      <c r="H23" s="52">
        <v>1.0756004073083574</v>
      </c>
      <c r="I23" s="52">
        <v>45.885498829770341</v>
      </c>
      <c r="K23" s="55"/>
      <c r="L23" s="68"/>
    </row>
    <row r="24" spans="1:12" x14ac:dyDescent="0.3">
      <c r="A24" s="129"/>
      <c r="B24" s="54" t="s">
        <v>100</v>
      </c>
      <c r="C24" s="51">
        <v>1828784</v>
      </c>
      <c r="D24" s="52">
        <v>21.105662671318143</v>
      </c>
      <c r="E24" s="52">
        <v>27.875239216767838</v>
      </c>
      <c r="F24" s="51">
        <v>603969</v>
      </c>
      <c r="G24" s="52">
        <v>13.820082765286074</v>
      </c>
      <c r="H24" s="52">
        <v>24.543655994927406</v>
      </c>
      <c r="I24" s="52">
        <v>43.125079037016867</v>
      </c>
      <c r="K24" s="55"/>
      <c r="L24" s="68"/>
    </row>
    <row r="25" spans="1:12" x14ac:dyDescent="0.3">
      <c r="A25" s="129"/>
      <c r="B25" s="54" t="s">
        <v>101</v>
      </c>
      <c r="C25" s="51">
        <v>1935692</v>
      </c>
      <c r="D25" s="52">
        <v>6.4674972632826808</v>
      </c>
      <c r="E25" s="52">
        <v>25.237252606151088</v>
      </c>
      <c r="F25" s="51">
        <v>649282</v>
      </c>
      <c r="G25" s="52">
        <v>7.5878545394360515</v>
      </c>
      <c r="H25" s="52">
        <v>23.305691063615711</v>
      </c>
      <c r="I25" s="52">
        <v>43.57888416370573</v>
      </c>
      <c r="K25" s="55"/>
      <c r="L25" s="68"/>
    </row>
    <row r="26" spans="1:12" x14ac:dyDescent="0.3">
      <c r="A26" s="129">
        <v>2018</v>
      </c>
      <c r="B26" s="54" t="s">
        <v>98</v>
      </c>
      <c r="C26" s="51">
        <v>1640816</v>
      </c>
      <c r="D26" s="52">
        <f t="shared" ref="D26:D49" si="0">100*(C26/C25-1)</f>
        <v>-15.233621877860736</v>
      </c>
      <c r="E26" s="52">
        <f t="shared" ref="E26:E50" si="1">100*(C26/C22-1)</f>
        <v>29.824847353641882</v>
      </c>
      <c r="F26" s="51">
        <v>557674</v>
      </c>
      <c r="G26" s="52">
        <f t="shared" ref="G26:G50" si="2">100*(F26/F25-1)</f>
        <v>-14.109123616548747</v>
      </c>
      <c r="H26" s="52">
        <f t="shared" ref="H26:H50" si="3">100*(F26/F22-1)</f>
        <v>30.663705099097704</v>
      </c>
      <c r="I26" s="52">
        <f t="shared" ref="I26:I50" si="4">100*(F26/C26)</f>
        <v>33.987601291064934</v>
      </c>
      <c r="K26" s="55"/>
      <c r="L26" s="68"/>
    </row>
    <row r="27" spans="1:12" x14ac:dyDescent="0.3">
      <c r="A27" s="129"/>
      <c r="B27" s="54" t="s">
        <v>99</v>
      </c>
      <c r="C27" s="51">
        <v>1911991</v>
      </c>
      <c r="D27" s="52">
        <f t="shared" si="0"/>
        <v>16.52683786603739</v>
      </c>
      <c r="E27" s="52">
        <f t="shared" si="1"/>
        <v>23.85936454405353</v>
      </c>
      <c r="F27" s="51">
        <v>679686</v>
      </c>
      <c r="G27" s="52">
        <f t="shared" si="2"/>
        <v>21.878732019064895</v>
      </c>
      <c r="H27" s="52">
        <f t="shared" si="3"/>
        <v>22.9164180076171</v>
      </c>
      <c r="I27" s="52">
        <f t="shared" si="4"/>
        <v>35.548598293611214</v>
      </c>
      <c r="K27" s="55"/>
      <c r="L27" s="68"/>
    </row>
    <row r="28" spans="1:12" x14ac:dyDescent="0.3">
      <c r="A28" s="129"/>
      <c r="B28" s="54" t="s">
        <v>100</v>
      </c>
      <c r="C28" s="51">
        <v>1882607</v>
      </c>
      <c r="D28" s="52">
        <f t="shared" si="0"/>
        <v>-1.5368273177018055</v>
      </c>
      <c r="E28" s="52">
        <f t="shared" si="1"/>
        <v>2.9431031767557014</v>
      </c>
      <c r="F28" s="51">
        <v>646688</v>
      </c>
      <c r="G28" s="52">
        <f t="shared" si="2"/>
        <v>-4.8548888751570596</v>
      </c>
      <c r="H28" s="52">
        <f t="shared" si="3"/>
        <v>7.0730451397339911</v>
      </c>
      <c r="I28" s="52">
        <f t="shared" si="4"/>
        <v>34.350663733854169</v>
      </c>
      <c r="K28" s="55"/>
      <c r="L28" s="68"/>
    </row>
    <row r="29" spans="1:12" x14ac:dyDescent="0.3">
      <c r="A29" s="129"/>
      <c r="B29" s="54" t="s">
        <v>101</v>
      </c>
      <c r="C29" s="51">
        <v>2052500</v>
      </c>
      <c r="D29" s="52">
        <f t="shared" si="0"/>
        <v>9.0243476200821515</v>
      </c>
      <c r="E29" s="52">
        <f t="shared" si="1"/>
        <v>6.0344310975093185</v>
      </c>
      <c r="F29" s="51">
        <v>701768</v>
      </c>
      <c r="G29" s="52">
        <f t="shared" si="2"/>
        <v>8.5172447919243943</v>
      </c>
      <c r="H29" s="52">
        <f t="shared" si="3"/>
        <v>8.0836986086169063</v>
      </c>
      <c r="I29" s="52">
        <f t="shared" si="4"/>
        <v>34.190889159561507</v>
      </c>
      <c r="K29" s="55"/>
      <c r="L29" s="68"/>
    </row>
    <row r="30" spans="1:12" x14ac:dyDescent="0.3">
      <c r="A30" s="126">
        <v>2019</v>
      </c>
      <c r="B30" s="54" t="s">
        <v>98</v>
      </c>
      <c r="C30" s="58">
        <v>1795537</v>
      </c>
      <c r="D30" s="52">
        <f t="shared" si="0"/>
        <v>-12.519512789281361</v>
      </c>
      <c r="E30" s="52">
        <f t="shared" si="1"/>
        <v>9.4295155581125556</v>
      </c>
      <c r="F30" s="51">
        <v>569301</v>
      </c>
      <c r="G30" s="52">
        <f t="shared" si="2"/>
        <v>-18.876181302082738</v>
      </c>
      <c r="H30" s="52">
        <f t="shared" si="3"/>
        <v>2.0849098218672646</v>
      </c>
      <c r="I30" s="52">
        <f t="shared" si="4"/>
        <v>31.706447708958379</v>
      </c>
      <c r="K30" s="55"/>
      <c r="L30" s="68"/>
    </row>
    <row r="31" spans="1:12" x14ac:dyDescent="0.3">
      <c r="A31" s="127"/>
      <c r="B31" s="54" t="s">
        <v>99</v>
      </c>
      <c r="C31" s="58">
        <v>2307358</v>
      </c>
      <c r="D31" s="52">
        <f t="shared" si="0"/>
        <v>28.505177002757385</v>
      </c>
      <c r="E31" s="52">
        <f t="shared" si="1"/>
        <v>20.678287711605336</v>
      </c>
      <c r="F31" s="51">
        <v>687501</v>
      </c>
      <c r="G31" s="52">
        <f t="shared" si="2"/>
        <v>20.762303245559032</v>
      </c>
      <c r="H31" s="52">
        <f t="shared" si="3"/>
        <v>1.1497956409283194</v>
      </c>
      <c r="I31" s="52">
        <f t="shared" si="4"/>
        <v>29.796026451031871</v>
      </c>
      <c r="K31" s="55"/>
      <c r="L31" s="68"/>
    </row>
    <row r="32" spans="1:12" x14ac:dyDescent="0.3">
      <c r="A32" s="127"/>
      <c r="B32" s="54" t="s">
        <v>100</v>
      </c>
      <c r="C32" s="58">
        <v>2411353</v>
      </c>
      <c r="D32" s="52">
        <f t="shared" si="0"/>
        <v>4.5071029289776465</v>
      </c>
      <c r="E32" s="52">
        <f t="shared" si="1"/>
        <v>28.085840539209727</v>
      </c>
      <c r="F32" s="51">
        <v>722384</v>
      </c>
      <c r="G32" s="52">
        <f t="shared" si="2"/>
        <v>5.0738835288966833</v>
      </c>
      <c r="H32" s="52">
        <f t="shared" si="3"/>
        <v>11.705180860012865</v>
      </c>
      <c r="I32" s="52">
        <f t="shared" si="4"/>
        <v>29.957621302231569</v>
      </c>
      <c r="K32" s="55"/>
      <c r="L32" s="68"/>
    </row>
    <row r="33" spans="1:12" x14ac:dyDescent="0.3">
      <c r="A33" s="128"/>
      <c r="B33" s="54" t="s">
        <v>101</v>
      </c>
      <c r="C33" s="58">
        <v>2409334</v>
      </c>
      <c r="D33" s="52">
        <f t="shared" si="0"/>
        <v>-8.3728927286874644E-2</v>
      </c>
      <c r="E33" s="52">
        <f t="shared" si="1"/>
        <v>17.385334957369068</v>
      </c>
      <c r="F33" s="51">
        <v>735278</v>
      </c>
      <c r="G33" s="52">
        <f t="shared" si="2"/>
        <v>1.7849232541141458</v>
      </c>
      <c r="H33" s="52">
        <f t="shared" si="3"/>
        <v>4.7750823634021611</v>
      </c>
      <c r="I33" s="52">
        <f t="shared" si="4"/>
        <v>30.517894156642456</v>
      </c>
      <c r="K33" s="55"/>
      <c r="L33" s="68"/>
    </row>
    <row r="34" spans="1:12" x14ac:dyDescent="0.3">
      <c r="A34" s="129">
        <v>2020</v>
      </c>
      <c r="B34" s="54" t="s">
        <v>98</v>
      </c>
      <c r="C34" s="51">
        <v>1963554</v>
      </c>
      <c r="D34" s="52">
        <f t="shared" si="0"/>
        <v>-18.50220849413158</v>
      </c>
      <c r="E34" s="52">
        <f t="shared" si="1"/>
        <v>9.3574791274142477</v>
      </c>
      <c r="F34" s="51">
        <v>606215</v>
      </c>
      <c r="G34" s="52">
        <f t="shared" si="2"/>
        <v>-17.552952760724516</v>
      </c>
      <c r="H34" s="52">
        <f t="shared" si="3"/>
        <v>6.4840918951486026</v>
      </c>
      <c r="I34" s="52">
        <f t="shared" si="4"/>
        <v>30.873355150915128</v>
      </c>
      <c r="K34" s="55"/>
      <c r="L34" s="68"/>
    </row>
    <row r="35" spans="1:12" x14ac:dyDescent="0.3">
      <c r="A35" s="129"/>
      <c r="B35" s="54" t="s">
        <v>99</v>
      </c>
      <c r="C35" s="51">
        <v>1027150</v>
      </c>
      <c r="D35" s="52">
        <f t="shared" si="0"/>
        <v>-47.689241039462118</v>
      </c>
      <c r="E35" s="52">
        <f t="shared" si="1"/>
        <v>-55.483717741243453</v>
      </c>
      <c r="F35" s="51">
        <v>341088</v>
      </c>
      <c r="G35" s="52">
        <f t="shared" si="2"/>
        <v>-43.734813556246543</v>
      </c>
      <c r="H35" s="52">
        <f t="shared" si="3"/>
        <v>-50.387272163967765</v>
      </c>
      <c r="I35" s="52">
        <f t="shared" si="4"/>
        <v>33.207223871878497</v>
      </c>
      <c r="K35" s="55"/>
      <c r="L35" s="68"/>
    </row>
    <row r="36" spans="1:12" x14ac:dyDescent="0.3">
      <c r="A36" s="129"/>
      <c r="B36" s="54" t="s">
        <v>100</v>
      </c>
      <c r="C36" s="51">
        <v>1731710</v>
      </c>
      <c r="D36" s="52">
        <f t="shared" si="0"/>
        <v>68.593681546025408</v>
      </c>
      <c r="E36" s="52">
        <f t="shared" si="1"/>
        <v>-28.185130920275881</v>
      </c>
      <c r="F36" s="51">
        <v>527120</v>
      </c>
      <c r="G36" s="52">
        <f t="shared" si="2"/>
        <v>54.540763673890602</v>
      </c>
      <c r="H36" s="52">
        <f t="shared" si="3"/>
        <v>-27.03049901437463</v>
      </c>
      <c r="I36" s="52">
        <f t="shared" si="4"/>
        <v>30.439276784219064</v>
      </c>
      <c r="K36" s="55"/>
      <c r="L36" s="68"/>
    </row>
    <row r="37" spans="1:12" x14ac:dyDescent="0.3">
      <c r="A37" s="129"/>
      <c r="B37" s="54" t="s">
        <v>101</v>
      </c>
      <c r="C37" s="51">
        <v>2360308</v>
      </c>
      <c r="D37" s="52">
        <f t="shared" si="0"/>
        <v>36.299264888462844</v>
      </c>
      <c r="E37" s="52">
        <f t="shared" si="1"/>
        <v>-2.0348361829451656</v>
      </c>
      <c r="F37" s="51">
        <v>708421</v>
      </c>
      <c r="G37" s="52">
        <f t="shared" si="2"/>
        <v>34.394634997723486</v>
      </c>
      <c r="H37" s="52">
        <f t="shared" si="3"/>
        <v>-3.652632065694883</v>
      </c>
      <c r="I37" s="52">
        <f t="shared" si="4"/>
        <v>30.013921911886076</v>
      </c>
      <c r="K37" s="55"/>
      <c r="L37" s="68"/>
    </row>
    <row r="38" spans="1:12" x14ac:dyDescent="0.3">
      <c r="A38" s="129">
        <v>2021</v>
      </c>
      <c r="B38" s="54" t="s">
        <v>98</v>
      </c>
      <c r="C38" s="51">
        <v>2705753</v>
      </c>
      <c r="D38" s="52">
        <f t="shared" si="0"/>
        <v>14.635589931483528</v>
      </c>
      <c r="E38" s="52">
        <f t="shared" si="1"/>
        <v>37.798756744148612</v>
      </c>
      <c r="F38" s="51">
        <v>759838</v>
      </c>
      <c r="G38" s="52">
        <f t="shared" si="2"/>
        <v>7.2579723074273739</v>
      </c>
      <c r="H38" s="52">
        <f t="shared" si="3"/>
        <v>25.341339293814901</v>
      </c>
      <c r="I38" s="52">
        <f t="shared" si="4"/>
        <v>28.082312021829043</v>
      </c>
      <c r="K38" s="55"/>
      <c r="L38" s="68"/>
    </row>
    <row r="39" spans="1:12" x14ac:dyDescent="0.3">
      <c r="A39" s="129"/>
      <c r="B39" s="54" t="s">
        <v>99</v>
      </c>
      <c r="C39" s="92">
        <v>2893127</v>
      </c>
      <c r="D39" s="52">
        <f t="shared" si="0"/>
        <v>6.9250223505249675</v>
      </c>
      <c r="E39" s="52">
        <f t="shared" si="1"/>
        <v>181.66548215937303</v>
      </c>
      <c r="F39" s="51">
        <v>895721</v>
      </c>
      <c r="G39" s="52">
        <f t="shared" si="2"/>
        <v>17.883154040729732</v>
      </c>
      <c r="H39" s="52">
        <f t="shared" si="3"/>
        <v>162.60701050755227</v>
      </c>
      <c r="I39" s="52">
        <f t="shared" si="4"/>
        <v>30.96030696198266</v>
      </c>
      <c r="K39" s="55"/>
      <c r="L39" s="68"/>
    </row>
    <row r="40" spans="1:12" x14ac:dyDescent="0.3">
      <c r="A40" s="129"/>
      <c r="B40" s="54" t="s">
        <v>100</v>
      </c>
      <c r="C40" s="92">
        <v>3210573</v>
      </c>
      <c r="D40" s="52">
        <f t="shared" si="0"/>
        <v>10.972418424770147</v>
      </c>
      <c r="E40" s="52">
        <f t="shared" si="1"/>
        <v>85.398998677607679</v>
      </c>
      <c r="F40" s="51">
        <v>1014806</v>
      </c>
      <c r="G40" s="52">
        <f t="shared" si="2"/>
        <v>13.294876417991762</v>
      </c>
      <c r="H40" s="52">
        <f t="shared" si="3"/>
        <v>92.518971012293207</v>
      </c>
      <c r="I40" s="52">
        <f t="shared" si="4"/>
        <v>31.608251860337706</v>
      </c>
      <c r="K40" s="55"/>
      <c r="L40" s="68"/>
    </row>
    <row r="41" spans="1:12" x14ac:dyDescent="0.3">
      <c r="A41" s="129"/>
      <c r="B41" s="54" t="s">
        <v>101</v>
      </c>
      <c r="C41" s="92">
        <v>3310223</v>
      </c>
      <c r="D41" s="52">
        <f t="shared" si="0"/>
        <v>3.1038073266049349</v>
      </c>
      <c r="E41" s="52">
        <f t="shared" si="1"/>
        <v>40.245383229646301</v>
      </c>
      <c r="F41" s="51">
        <v>1059292</v>
      </c>
      <c r="G41" s="52">
        <f t="shared" si="2"/>
        <v>4.3836950116574069</v>
      </c>
      <c r="H41" s="52">
        <f t="shared" si="3"/>
        <v>49.528599519212449</v>
      </c>
      <c r="I41" s="52">
        <f t="shared" si="4"/>
        <v>32.000623522946938</v>
      </c>
      <c r="K41" s="55"/>
      <c r="L41" s="68"/>
    </row>
    <row r="42" spans="1:12" x14ac:dyDescent="0.3">
      <c r="A42" s="129">
        <v>2022</v>
      </c>
      <c r="B42" s="54" t="s">
        <v>98</v>
      </c>
      <c r="C42" s="51">
        <v>2413594.7324956385</v>
      </c>
      <c r="D42" s="52">
        <f t="shared" si="0"/>
        <v>-27.086642425732688</v>
      </c>
      <c r="E42" s="52">
        <f t="shared" si="1"/>
        <v>-10.797669539842014</v>
      </c>
      <c r="F42" s="51">
        <v>1018603.8615059301</v>
      </c>
      <c r="G42" s="52">
        <f t="shared" si="2"/>
        <v>-3.8410691758334781</v>
      </c>
      <c r="H42" s="52">
        <f t="shared" si="3"/>
        <v>34.055398848955967</v>
      </c>
      <c r="I42" s="52">
        <f t="shared" si="4"/>
        <v>42.202771152582912</v>
      </c>
      <c r="K42" s="55"/>
      <c r="L42" s="68"/>
    </row>
    <row r="43" spans="1:12" x14ac:dyDescent="0.3">
      <c r="A43" s="129"/>
      <c r="B43" s="54" t="s">
        <v>99</v>
      </c>
      <c r="C43" s="51">
        <v>2647547.1112306803</v>
      </c>
      <c r="D43" s="52">
        <f t="shared" si="0"/>
        <v>9.6931094348692284</v>
      </c>
      <c r="E43" s="52">
        <f t="shared" si="1"/>
        <v>-8.4883895096661721</v>
      </c>
      <c r="F43" s="51">
        <v>1100908.62909742</v>
      </c>
      <c r="G43" s="52">
        <f t="shared" si="2"/>
        <v>8.0801546805259861</v>
      </c>
      <c r="H43" s="52">
        <f t="shared" si="3"/>
        <v>22.907538072393073</v>
      </c>
      <c r="I43" s="52">
        <f t="shared" si="4"/>
        <v>41.582211112597577</v>
      </c>
      <c r="K43" s="55"/>
      <c r="L43" s="68"/>
    </row>
    <row r="44" spans="1:12" x14ac:dyDescent="0.3">
      <c r="A44" s="129"/>
      <c r="B44" s="54" t="s">
        <v>100</v>
      </c>
      <c r="C44" s="51">
        <v>2443589.7069845204</v>
      </c>
      <c r="D44" s="52">
        <f t="shared" si="0"/>
        <v>-7.7036364482803377</v>
      </c>
      <c r="E44" s="52">
        <f t="shared" si="1"/>
        <v>-23.889296179077057</v>
      </c>
      <c r="F44" s="51">
        <v>963473.73728717992</v>
      </c>
      <c r="G44" s="52">
        <f t="shared" si="2"/>
        <v>-12.483769150117041</v>
      </c>
      <c r="H44" s="52">
        <f t="shared" si="3"/>
        <v>-5.0583325988238226</v>
      </c>
      <c r="I44" s="52">
        <f t="shared" si="4"/>
        <v>39.428621528944888</v>
      </c>
      <c r="K44" s="55"/>
      <c r="L44" s="68"/>
    </row>
    <row r="45" spans="1:12" x14ac:dyDescent="0.3">
      <c r="A45" s="129"/>
      <c r="B45" s="54" t="s">
        <v>101</v>
      </c>
      <c r="C45" s="51">
        <v>2175649.8114646999</v>
      </c>
      <c r="D45" s="52">
        <f t="shared" si="0"/>
        <v>-10.96501162834198</v>
      </c>
      <c r="E45" s="52">
        <f t="shared" si="1"/>
        <v>-34.274826455356632</v>
      </c>
      <c r="F45" s="51">
        <v>802288.18466981011</v>
      </c>
      <c r="G45" s="52">
        <f t="shared" si="2"/>
        <v>-16.729625975194139</v>
      </c>
      <c r="H45" s="52">
        <f t="shared" si="3"/>
        <v>-24.261848039085532</v>
      </c>
      <c r="I45" s="52">
        <f t="shared" si="4"/>
        <v>36.875795931960688</v>
      </c>
      <c r="K45" s="55"/>
      <c r="L45" s="68"/>
    </row>
    <row r="46" spans="1:12" x14ac:dyDescent="0.3">
      <c r="A46" s="129">
        <v>2023</v>
      </c>
      <c r="B46" s="54" t="s">
        <v>98</v>
      </c>
      <c r="C46" s="51">
        <v>1595057.8045978199</v>
      </c>
      <c r="D46" s="52">
        <f t="shared" si="0"/>
        <v>-26.685912586089</v>
      </c>
      <c r="E46" s="52">
        <f t="shared" si="1"/>
        <v>-33.913602680573376</v>
      </c>
      <c r="F46" s="51">
        <v>626910.83487292007</v>
      </c>
      <c r="G46" s="52">
        <f t="shared" si="2"/>
        <v>-21.859645093622859</v>
      </c>
      <c r="H46" s="52">
        <f t="shared" si="3"/>
        <v>-38.453911420865907</v>
      </c>
      <c r="I46" s="52">
        <f t="shared" si="4"/>
        <v>39.303330140501721</v>
      </c>
      <c r="K46" s="55"/>
      <c r="L46" s="68"/>
    </row>
    <row r="47" spans="1:12" x14ac:dyDescent="0.3">
      <c r="A47" s="129"/>
      <c r="B47" s="54" t="s">
        <v>99</v>
      </c>
      <c r="C47" s="51">
        <v>1598746.8096759901</v>
      </c>
      <c r="D47" s="52">
        <f t="shared" si="0"/>
        <v>0.23127720309172872</v>
      </c>
      <c r="E47" s="52">
        <f t="shared" si="1"/>
        <v>-39.614037351998924</v>
      </c>
      <c r="F47" s="51">
        <v>611541.27188472997</v>
      </c>
      <c r="G47" s="52">
        <f t="shared" si="2"/>
        <v>-2.4516346078634399</v>
      </c>
      <c r="H47" s="52">
        <f t="shared" si="3"/>
        <v>-44.451223678199149</v>
      </c>
      <c r="I47" s="52">
        <f t="shared" si="4"/>
        <v>38.251289584037885</v>
      </c>
      <c r="K47" s="55"/>
      <c r="L47" s="68"/>
    </row>
    <row r="48" spans="1:12" x14ac:dyDescent="0.3">
      <c r="A48" s="129"/>
      <c r="B48" s="54" t="s">
        <v>100</v>
      </c>
      <c r="C48" s="51">
        <v>1848443.40250093</v>
      </c>
      <c r="D48" s="52">
        <f t="shared" si="0"/>
        <v>15.618269967059039</v>
      </c>
      <c r="E48" s="52">
        <f t="shared" si="1"/>
        <v>-24.35541051685075</v>
      </c>
      <c r="F48" s="51">
        <v>671230.48466366006</v>
      </c>
      <c r="G48" s="52">
        <f t="shared" si="2"/>
        <v>9.7604553483318988</v>
      </c>
      <c r="H48" s="52">
        <f t="shared" si="3"/>
        <v>-30.332248956404271</v>
      </c>
      <c r="I48" s="52">
        <f t="shared" si="4"/>
        <v>36.313283044289605</v>
      </c>
      <c r="K48" s="55"/>
      <c r="L48" s="68"/>
    </row>
    <row r="49" spans="1:12" x14ac:dyDescent="0.3">
      <c r="A49" s="129"/>
      <c r="B49" s="54" t="s">
        <v>101</v>
      </c>
      <c r="C49" s="51">
        <v>1683361.64155732</v>
      </c>
      <c r="D49" s="52">
        <f t="shared" si="0"/>
        <v>-8.9308528852035991</v>
      </c>
      <c r="E49" s="52">
        <f t="shared" si="1"/>
        <v>-22.62717866235834</v>
      </c>
      <c r="F49" s="51">
        <v>676335.76766990998</v>
      </c>
      <c r="G49" s="52">
        <f t="shared" si="2"/>
        <v>0.76058568895422951</v>
      </c>
      <c r="H49" s="52">
        <f t="shared" si="3"/>
        <v>-15.699148935084606</v>
      </c>
      <c r="I49" s="52">
        <f t="shared" si="4"/>
        <v>40.177686777050162</v>
      </c>
      <c r="K49" s="55"/>
      <c r="L49" s="68"/>
    </row>
    <row r="50" spans="1:12" x14ac:dyDescent="0.3">
      <c r="A50" s="135">
        <v>2024</v>
      </c>
      <c r="B50" s="54" t="s">
        <v>98</v>
      </c>
      <c r="C50" s="51">
        <v>1418681.443675</v>
      </c>
      <c r="D50" s="52">
        <f>100*(C50/C49-1)</f>
        <v>-15.723311696556053</v>
      </c>
      <c r="E50" s="52">
        <f t="shared" si="1"/>
        <v>-11.057678311996455</v>
      </c>
      <c r="F50" s="51">
        <v>580678.94962199999</v>
      </c>
      <c r="G50" s="52">
        <f t="shared" si="2"/>
        <v>-14.143391880258493</v>
      </c>
      <c r="H50" s="52">
        <f t="shared" si="3"/>
        <v>-7.3745551487065413</v>
      </c>
      <c r="I50" s="52">
        <f t="shared" si="4"/>
        <v>40.930890596397013</v>
      </c>
      <c r="K50" s="55"/>
      <c r="L50" s="68"/>
    </row>
    <row r="51" spans="1:12" x14ac:dyDescent="0.3">
      <c r="A51" s="136"/>
      <c r="B51" s="54" t="s">
        <v>99</v>
      </c>
      <c r="C51" s="51">
        <v>2113613.1858399999</v>
      </c>
      <c r="D51" s="52">
        <f>100*(C51/C50-1)</f>
        <v>48.984340019618891</v>
      </c>
      <c r="E51" s="52">
        <f t="shared" ref="E51" si="5">100*(C51/C47-1)</f>
        <v>32.204372390169468</v>
      </c>
      <c r="F51" s="51">
        <v>884957.40327400004</v>
      </c>
      <c r="G51" s="52">
        <f t="shared" ref="G51" si="6">100*(F51/F50-1)</f>
        <v>52.400462226170561</v>
      </c>
      <c r="H51" s="52">
        <f t="shared" ref="H51" si="7">100*(F51/F47-1)</f>
        <v>44.709350612857165</v>
      </c>
      <c r="I51" s="52">
        <f t="shared" ref="I51" si="8">100*(F51/C51)</f>
        <v>41.869411546195337</v>
      </c>
    </row>
    <row r="52" spans="1:12" x14ac:dyDescent="0.3">
      <c r="A52" s="137"/>
      <c r="B52" s="54" t="s">
        <v>100</v>
      </c>
      <c r="C52" s="51">
        <v>2389258.7794610602</v>
      </c>
      <c r="D52" s="52">
        <f>100*(C52/C51-1)</f>
        <v>13.041439912834019</v>
      </c>
      <c r="E52" s="52">
        <f t="shared" ref="E52" si="9">100*(C52/C48-1)</f>
        <v>29.257881319406962</v>
      </c>
      <c r="F52" s="51">
        <v>970944.06681600004</v>
      </c>
      <c r="G52" s="52">
        <f t="shared" ref="G52" si="10">100*(F52/F51-1)</f>
        <v>9.7164748522225572</v>
      </c>
      <c r="H52" s="52">
        <f t="shared" ref="H52" si="11">100*(F52/F48-1)</f>
        <v>44.651366259463067</v>
      </c>
      <c r="I52" s="52">
        <f t="shared" ref="I52" si="12">100*(F52/C52)</f>
        <v>40.637877954560189</v>
      </c>
    </row>
    <row r="55" spans="1:12" x14ac:dyDescent="0.3">
      <c r="A55" s="17" t="s">
        <v>102</v>
      </c>
      <c r="F55" s="55"/>
    </row>
    <row r="56" spans="1:12" x14ac:dyDescent="0.3">
      <c r="A56" s="125" t="s">
        <v>103</v>
      </c>
      <c r="B56" s="125"/>
      <c r="C56" s="125"/>
      <c r="D56" s="125"/>
      <c r="E56" s="125"/>
      <c r="F56" s="125"/>
      <c r="G56" s="125"/>
      <c r="H56" s="125"/>
    </row>
    <row r="57" spans="1:12" x14ac:dyDescent="0.3">
      <c r="A57" s="125"/>
      <c r="B57" s="125"/>
      <c r="C57" s="125"/>
      <c r="D57" s="125"/>
      <c r="E57" s="125"/>
      <c r="F57" s="125"/>
      <c r="G57" s="125"/>
      <c r="H57" s="125"/>
    </row>
  </sheetData>
  <autoFilter ref="B1:B13" xr:uid="{00000000-0009-0000-0000-000009000000}"/>
  <mergeCells count="28">
    <mergeCell ref="A56:H57"/>
    <mergeCell ref="D12:E12"/>
    <mergeCell ref="F12:F13"/>
    <mergeCell ref="G12:H12"/>
    <mergeCell ref="A34:A37"/>
    <mergeCell ref="A30:A33"/>
    <mergeCell ref="A22:A25"/>
    <mergeCell ref="A14:A17"/>
    <mergeCell ref="A42:A45"/>
    <mergeCell ref="A18:A21"/>
    <mergeCell ref="A38:A41"/>
    <mergeCell ref="A26:A29"/>
    <mergeCell ref="A46:A49"/>
    <mergeCell ref="A50:A52"/>
    <mergeCell ref="A8:I8"/>
    <mergeCell ref="A9:H9"/>
    <mergeCell ref="G10:I10"/>
    <mergeCell ref="A11:A13"/>
    <mergeCell ref="B11:B13"/>
    <mergeCell ref="C11:E11"/>
    <mergeCell ref="I11:I13"/>
    <mergeCell ref="C12:C13"/>
    <mergeCell ref="F11:H11"/>
    <mergeCell ref="A2:H2"/>
    <mergeCell ref="A3:H3"/>
    <mergeCell ref="A4:H4"/>
    <mergeCell ref="A5:H5"/>
    <mergeCell ref="A7:H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M57"/>
  <sheetViews>
    <sheetView showGridLines="0" zoomScale="120" zoomScaleNormal="120" workbookViewId="0">
      <selection activeCell="F53" sqref="F53"/>
    </sheetView>
  </sheetViews>
  <sheetFormatPr baseColWidth="10" defaultColWidth="11.453125" defaultRowHeight="14" x14ac:dyDescent="0.3"/>
  <cols>
    <col min="1" max="2" width="11.7265625" style="17" customWidth="1"/>
    <col min="3" max="3" width="18.7265625" style="17" customWidth="1"/>
    <col min="4" max="5" width="10.7265625" style="17" customWidth="1"/>
    <col min="6" max="6" width="17.453125" style="17" customWidth="1"/>
    <col min="7" max="8" width="10.7265625" style="17" customWidth="1"/>
    <col min="9" max="9" width="11.7265625" style="17" customWidth="1"/>
    <col min="10" max="10" width="12.26953125" style="17" customWidth="1"/>
    <col min="11" max="16384" width="11.453125" style="17"/>
  </cols>
  <sheetData>
    <row r="1" spans="1:12" s="12" customFormat="1" ht="13" x14ac:dyDescent="0.3">
      <c r="A1" s="9"/>
      <c r="B1" s="10"/>
      <c r="C1" s="10"/>
      <c r="D1" s="10"/>
      <c r="E1" s="10"/>
      <c r="F1" s="10"/>
      <c r="G1" s="10"/>
      <c r="H1" s="10"/>
      <c r="I1" s="10"/>
      <c r="J1" s="11"/>
    </row>
    <row r="2" spans="1:12" s="12" customFormat="1" x14ac:dyDescent="0.3">
      <c r="A2" s="131" t="s">
        <v>82</v>
      </c>
      <c r="B2" s="132"/>
      <c r="C2" s="132"/>
      <c r="D2" s="132"/>
      <c r="E2" s="132"/>
      <c r="F2" s="132"/>
      <c r="G2" s="132"/>
      <c r="H2" s="132"/>
      <c r="I2" s="15"/>
      <c r="J2" s="13"/>
    </row>
    <row r="3" spans="1:12" s="12" customFormat="1" x14ac:dyDescent="0.3">
      <c r="A3" s="131" t="s">
        <v>83</v>
      </c>
      <c r="B3" s="132"/>
      <c r="C3" s="132"/>
      <c r="D3" s="132"/>
      <c r="E3" s="132"/>
      <c r="F3" s="132"/>
      <c r="G3" s="132"/>
      <c r="H3" s="132"/>
      <c r="I3" s="15"/>
      <c r="J3" s="13"/>
    </row>
    <row r="4" spans="1:12" s="12" customFormat="1" x14ac:dyDescent="0.3">
      <c r="A4" s="131" t="s">
        <v>84</v>
      </c>
      <c r="B4" s="132"/>
      <c r="C4" s="132"/>
      <c r="D4" s="132"/>
      <c r="E4" s="132"/>
      <c r="F4" s="132"/>
      <c r="G4" s="132"/>
      <c r="H4" s="132"/>
      <c r="I4" s="15"/>
      <c r="J4" s="13"/>
    </row>
    <row r="5" spans="1:12" s="12" customFormat="1" x14ac:dyDescent="0.3">
      <c r="A5" s="131" t="s">
        <v>85</v>
      </c>
      <c r="B5" s="132"/>
      <c r="C5" s="132"/>
      <c r="D5" s="132"/>
      <c r="E5" s="132"/>
      <c r="F5" s="132"/>
      <c r="G5" s="132"/>
      <c r="H5" s="132"/>
      <c r="I5" s="15"/>
      <c r="J5" s="13"/>
    </row>
    <row r="6" spans="1:12" s="12" customFormat="1" x14ac:dyDescent="0.3">
      <c r="A6" s="14"/>
      <c r="B6" s="15"/>
      <c r="C6" s="15"/>
      <c r="D6" s="15"/>
      <c r="E6" s="15"/>
      <c r="F6" s="15"/>
      <c r="G6" s="15"/>
      <c r="H6" s="15"/>
      <c r="I6" s="15"/>
      <c r="J6" s="13"/>
    </row>
    <row r="7" spans="1:12" s="12" customFormat="1" x14ac:dyDescent="0.3">
      <c r="A7" s="133" t="s">
        <v>92</v>
      </c>
      <c r="B7" s="150"/>
      <c r="C7" s="150"/>
      <c r="D7" s="150"/>
      <c r="E7" s="150"/>
      <c r="F7" s="150"/>
      <c r="G7" s="150"/>
      <c r="H7" s="150"/>
      <c r="I7" s="150"/>
      <c r="J7" s="149"/>
    </row>
    <row r="8" spans="1:12" x14ac:dyDescent="0.3">
      <c r="A8" s="133" t="s">
        <v>119</v>
      </c>
      <c r="B8" s="134"/>
      <c r="C8" s="134"/>
      <c r="D8" s="134"/>
      <c r="E8" s="134"/>
      <c r="F8" s="134"/>
      <c r="G8" s="134"/>
      <c r="H8" s="134"/>
      <c r="I8" s="134"/>
      <c r="J8" s="149"/>
    </row>
    <row r="9" spans="1:12" x14ac:dyDescent="0.3">
      <c r="A9" s="131" t="s">
        <v>128</v>
      </c>
      <c r="B9" s="132"/>
      <c r="C9" s="132"/>
      <c r="D9" s="132"/>
      <c r="E9" s="132"/>
      <c r="F9" s="132"/>
      <c r="G9" s="132"/>
      <c r="H9" s="132"/>
      <c r="I9" s="132"/>
      <c r="J9" s="145"/>
    </row>
    <row r="10" spans="1:12" x14ac:dyDescent="0.3">
      <c r="A10" s="18"/>
      <c r="B10" s="19"/>
      <c r="C10" s="19"/>
      <c r="D10" s="19"/>
      <c r="E10" s="19"/>
      <c r="F10" s="19"/>
      <c r="G10" s="20"/>
      <c r="H10" s="140" t="s">
        <v>118</v>
      </c>
      <c r="I10" s="140"/>
      <c r="J10" s="141"/>
    </row>
    <row r="11" spans="1:12" ht="15" customHeight="1" x14ac:dyDescent="0.3">
      <c r="A11" s="138" t="s">
        <v>89</v>
      </c>
      <c r="B11" s="138" t="s">
        <v>90</v>
      </c>
      <c r="C11" s="142" t="s">
        <v>110</v>
      </c>
      <c r="D11" s="130"/>
      <c r="E11" s="144"/>
      <c r="F11" s="142" t="s">
        <v>123</v>
      </c>
      <c r="G11" s="130"/>
      <c r="H11" s="130"/>
      <c r="I11" s="146" t="s">
        <v>112</v>
      </c>
      <c r="J11" s="151" t="s">
        <v>113</v>
      </c>
    </row>
    <row r="12" spans="1:12" ht="15" customHeight="1" x14ac:dyDescent="0.3">
      <c r="A12" s="138"/>
      <c r="B12" s="142"/>
      <c r="C12" s="138" t="s">
        <v>120</v>
      </c>
      <c r="D12" s="130" t="s">
        <v>95</v>
      </c>
      <c r="E12" s="130"/>
      <c r="F12" s="138" t="s">
        <v>120</v>
      </c>
      <c r="G12" s="130" t="s">
        <v>95</v>
      </c>
      <c r="H12" s="130"/>
      <c r="I12" s="153"/>
      <c r="J12" s="152"/>
    </row>
    <row r="13" spans="1:12" x14ac:dyDescent="0.3">
      <c r="A13" s="139"/>
      <c r="B13" s="146"/>
      <c r="C13" s="139"/>
      <c r="D13" s="50" t="s">
        <v>96</v>
      </c>
      <c r="E13" s="53" t="s">
        <v>97</v>
      </c>
      <c r="F13" s="139"/>
      <c r="G13" s="50" t="s">
        <v>96</v>
      </c>
      <c r="H13" s="53" t="s">
        <v>97</v>
      </c>
      <c r="I13" s="153"/>
      <c r="J13" s="152"/>
    </row>
    <row r="14" spans="1:12" x14ac:dyDescent="0.3">
      <c r="A14" s="129">
        <v>2015</v>
      </c>
      <c r="B14" s="54" t="s">
        <v>98</v>
      </c>
      <c r="C14" s="51">
        <v>189661</v>
      </c>
      <c r="D14" s="52"/>
      <c r="E14" s="52"/>
      <c r="F14" s="51">
        <v>378737</v>
      </c>
      <c r="G14" s="52"/>
      <c r="H14" s="52"/>
      <c r="I14" s="52">
        <v>34.943941329221467</v>
      </c>
      <c r="J14" s="52">
        <v>65.056058670778526</v>
      </c>
      <c r="L14" s="55"/>
    </row>
    <row r="15" spans="1:12" x14ac:dyDescent="0.3">
      <c r="A15" s="129"/>
      <c r="B15" s="54" t="s">
        <v>99</v>
      </c>
      <c r="C15" s="51">
        <v>171348</v>
      </c>
      <c r="D15" s="52">
        <v>-9.325810629843474</v>
      </c>
      <c r="E15" s="52"/>
      <c r="F15" s="51">
        <v>344854</v>
      </c>
      <c r="G15" s="52">
        <v>-10.069159881372826</v>
      </c>
      <c r="H15" s="52"/>
      <c r="I15" s="52">
        <v>35.131307546728472</v>
      </c>
      <c r="J15" s="52">
        <v>64.868692453271535</v>
      </c>
      <c r="L15" s="55"/>
    </row>
    <row r="16" spans="1:12" x14ac:dyDescent="0.3">
      <c r="A16" s="129"/>
      <c r="B16" s="54" t="s">
        <v>100</v>
      </c>
      <c r="C16" s="51">
        <v>170462</v>
      </c>
      <c r="D16" s="52">
        <v>-1.5319710432656279</v>
      </c>
      <c r="E16" s="52"/>
      <c r="F16" s="51">
        <v>382808</v>
      </c>
      <c r="G16" s="52">
        <v>9.2684014187466062</v>
      </c>
      <c r="H16" s="52"/>
      <c r="I16" s="52">
        <v>32.797729091777839</v>
      </c>
      <c r="J16" s="52">
        <v>67.202270908222161</v>
      </c>
      <c r="L16" s="55"/>
    </row>
    <row r="17" spans="1:13" x14ac:dyDescent="0.3">
      <c r="A17" s="129"/>
      <c r="B17" s="54" t="s">
        <v>101</v>
      </c>
      <c r="C17" s="51">
        <v>167554</v>
      </c>
      <c r="D17" s="52">
        <v>-4.6987662972319981</v>
      </c>
      <c r="E17" s="52"/>
      <c r="F17" s="51">
        <v>437621</v>
      </c>
      <c r="G17" s="52">
        <v>16.340165360661445</v>
      </c>
      <c r="H17" s="52"/>
      <c r="I17" s="52">
        <v>28.560559727063055</v>
      </c>
      <c r="J17" s="52">
        <v>71.439440272936949</v>
      </c>
      <c r="L17" s="55"/>
    </row>
    <row r="18" spans="1:13" x14ac:dyDescent="0.3">
      <c r="A18" s="129">
        <v>2016</v>
      </c>
      <c r="B18" s="54" t="s">
        <v>98</v>
      </c>
      <c r="C18" s="51">
        <v>207972</v>
      </c>
      <c r="D18" s="52">
        <v>27.821745776814581</v>
      </c>
      <c r="E18" s="52">
        <v>8.7632543742178939</v>
      </c>
      <c r="F18" s="51">
        <v>357454</v>
      </c>
      <c r="G18" s="52">
        <v>-20.879115211746296</v>
      </c>
      <c r="H18" s="52">
        <v>-9.5467757816599601</v>
      </c>
      <c r="I18" s="52">
        <v>39.241704471872332</v>
      </c>
      <c r="J18" s="52">
        <v>60.758295528127668</v>
      </c>
      <c r="L18" s="55"/>
    </row>
    <row r="19" spans="1:13" x14ac:dyDescent="0.3">
      <c r="A19" s="129"/>
      <c r="B19" s="54" t="s">
        <v>99</v>
      </c>
      <c r="C19" s="51">
        <v>230335</v>
      </c>
      <c r="D19" s="52">
        <v>9.446891825746448</v>
      </c>
      <c r="E19" s="52">
        <v>31.281020749098133</v>
      </c>
      <c r="F19" s="51">
        <v>416819</v>
      </c>
      <c r="G19" s="52">
        <v>19.707655705113595</v>
      </c>
      <c r="H19" s="52">
        <v>20.403005330133951</v>
      </c>
      <c r="I19" s="52">
        <v>37.126898565708814</v>
      </c>
      <c r="J19" s="52">
        <v>62.873101434291186</v>
      </c>
      <c r="L19" s="55"/>
    </row>
    <row r="20" spans="1:13" x14ac:dyDescent="0.3">
      <c r="A20" s="129"/>
      <c r="B20" s="54" t="s">
        <v>100</v>
      </c>
      <c r="C20" s="51">
        <v>217950</v>
      </c>
      <c r="D20" s="52">
        <v>-4.1887206535971728</v>
      </c>
      <c r="E20" s="52">
        <v>27.738949231932423</v>
      </c>
      <c r="F20" s="51">
        <v>396397</v>
      </c>
      <c r="G20" s="52">
        <v>-7.7816710636293607</v>
      </c>
      <c r="H20" s="52">
        <v>1.6155064620258344</v>
      </c>
      <c r="I20" s="52">
        <v>38.023398789440172</v>
      </c>
      <c r="J20" s="52">
        <v>61.976601210559828</v>
      </c>
      <c r="L20" s="55"/>
    </row>
    <row r="21" spans="1:13" x14ac:dyDescent="0.3">
      <c r="A21" s="129"/>
      <c r="B21" s="54" t="s">
        <v>101</v>
      </c>
      <c r="C21" s="51">
        <v>204123</v>
      </c>
      <c r="D21" s="52">
        <v>-7.7052264841896516</v>
      </c>
      <c r="E21" s="52">
        <v>23.709179099182776</v>
      </c>
      <c r="F21" s="51">
        <v>464526</v>
      </c>
      <c r="G21" s="52">
        <v>16.660220774274691</v>
      </c>
      <c r="H21" s="52">
        <v>1.8950538810053672</v>
      </c>
      <c r="I21" s="52">
        <v>32.676937965015341</v>
      </c>
      <c r="J21" s="52">
        <v>67.323062034984659</v>
      </c>
      <c r="L21" s="55"/>
    </row>
    <row r="22" spans="1:13" x14ac:dyDescent="0.3">
      <c r="A22" s="129">
        <v>2017</v>
      </c>
      <c r="B22" s="54" t="s">
        <v>98</v>
      </c>
      <c r="C22" s="51">
        <v>147892</v>
      </c>
      <c r="D22" s="52">
        <v>-26.962642404650794</v>
      </c>
      <c r="E22" s="52">
        <v>-29.312563392221875</v>
      </c>
      <c r="F22" s="51">
        <v>388851</v>
      </c>
      <c r="G22" s="52">
        <v>-15.483059511879091</v>
      </c>
      <c r="H22" s="52">
        <v>8.8443111820877931</v>
      </c>
      <c r="I22" s="52">
        <v>29.550109798776074</v>
      </c>
      <c r="J22" s="52">
        <v>70.449890201223923</v>
      </c>
      <c r="L22" s="55"/>
      <c r="M22" s="55"/>
    </row>
    <row r="23" spans="1:13" x14ac:dyDescent="0.3">
      <c r="A23" s="129"/>
      <c r="B23" s="54" t="s">
        <v>99</v>
      </c>
      <c r="C23" s="51">
        <v>173882</v>
      </c>
      <c r="D23" s="52">
        <v>18.765437386673511</v>
      </c>
      <c r="E23" s="52">
        <v>-23.294081847186618</v>
      </c>
      <c r="F23" s="51">
        <v>382587</v>
      </c>
      <c r="G23" s="52">
        <v>1.2653944850838457</v>
      </c>
      <c r="H23" s="52">
        <v>-7.9243341256033943</v>
      </c>
      <c r="I23" s="52">
        <v>32.972954760762804</v>
      </c>
      <c r="J23" s="52">
        <v>67.027045239237196</v>
      </c>
      <c r="L23" s="55"/>
      <c r="M23" s="55"/>
    </row>
    <row r="24" spans="1:13" x14ac:dyDescent="0.3">
      <c r="A24" s="129"/>
      <c r="B24" s="54" t="s">
        <v>100</v>
      </c>
      <c r="C24" s="51">
        <v>182407</v>
      </c>
      <c r="D24" s="52">
        <v>5.7498692665099753</v>
      </c>
      <c r="E24" s="52">
        <v>-15.337308175374261</v>
      </c>
      <c r="F24" s="51">
        <v>351863</v>
      </c>
      <c r="G24" s="52">
        <v>-7.6920574937979183</v>
      </c>
      <c r="H24" s="52">
        <v>-7.8348591892346633</v>
      </c>
      <c r="I24" s="52">
        <v>36.043834022380018</v>
      </c>
      <c r="J24" s="52">
        <v>63.956165977619982</v>
      </c>
      <c r="L24" s="55"/>
      <c r="M24" s="55"/>
    </row>
    <row r="25" spans="1:13" x14ac:dyDescent="0.3">
      <c r="A25" s="129"/>
      <c r="B25" s="54" t="s">
        <v>101</v>
      </c>
      <c r="C25" s="51">
        <v>258123</v>
      </c>
      <c r="D25" s="52">
        <v>38.407366356893164</v>
      </c>
      <c r="E25" s="52">
        <v>26.962121014624984</v>
      </c>
      <c r="F25" s="51">
        <v>397003</v>
      </c>
      <c r="G25" s="52">
        <v>10.22810631080246</v>
      </c>
      <c r="H25" s="52">
        <v>-12.916426250417572</v>
      </c>
      <c r="I25" s="52">
        <v>41.43981784022219</v>
      </c>
      <c r="J25" s="52">
        <v>58.56018215977781</v>
      </c>
      <c r="L25" s="55"/>
      <c r="M25" s="55"/>
    </row>
    <row r="26" spans="1:13" x14ac:dyDescent="0.3">
      <c r="A26" s="129">
        <v>2018</v>
      </c>
      <c r="B26" s="54" t="s">
        <v>98</v>
      </c>
      <c r="C26" s="51">
        <v>153854</v>
      </c>
      <c r="D26" s="52">
        <f t="shared" ref="D26:D46" si="0">100*(C26/C25-1)</f>
        <v>-40.395082964323215</v>
      </c>
      <c r="E26" s="52">
        <f t="shared" ref="E26:E46" si="1">100*(C26/C22-1)</f>
        <v>4.0313201525437492</v>
      </c>
      <c r="F26" s="51">
        <v>361974</v>
      </c>
      <c r="G26" s="52">
        <f t="shared" ref="G26:G46" si="2">100*(F26/F25-1)</f>
        <v>-8.8233590174381593</v>
      </c>
      <c r="H26" s="52">
        <f t="shared" ref="H26:H46" si="3">100*(F26/F22-1)</f>
        <v>-6.9119019881651367</v>
      </c>
      <c r="I26" s="52">
        <f t="shared" ref="I26:I46" si="4">100*(C26/SUM(C26,F26))</f>
        <v>29.826608869623207</v>
      </c>
      <c r="J26" s="52">
        <f t="shared" ref="J26:J46" si="5">100*(F26/SUM(C26,F26))</f>
        <v>70.1733911303768</v>
      </c>
      <c r="L26" s="155"/>
      <c r="M26" s="155"/>
    </row>
    <row r="27" spans="1:13" x14ac:dyDescent="0.3">
      <c r="A27" s="129"/>
      <c r="B27" s="54" t="s">
        <v>99</v>
      </c>
      <c r="C27" s="51">
        <v>192162</v>
      </c>
      <c r="D27" s="52">
        <f t="shared" si="0"/>
        <v>24.898930154562127</v>
      </c>
      <c r="E27" s="52">
        <f t="shared" si="1"/>
        <v>10.51287654846389</v>
      </c>
      <c r="F27" s="51">
        <v>346237</v>
      </c>
      <c r="G27" s="52">
        <f t="shared" si="2"/>
        <v>-4.347549824020513</v>
      </c>
      <c r="H27" s="52">
        <f t="shared" si="3"/>
        <v>-9.5011069377683999</v>
      </c>
      <c r="I27" s="52">
        <f t="shared" si="4"/>
        <v>35.691373869565133</v>
      </c>
      <c r="J27" s="52">
        <f t="shared" si="5"/>
        <v>64.30862613043486</v>
      </c>
      <c r="L27" s="55"/>
      <c r="M27" s="55"/>
    </row>
    <row r="28" spans="1:13" x14ac:dyDescent="0.3">
      <c r="A28" s="129"/>
      <c r="B28" s="54" t="s">
        <v>100</v>
      </c>
      <c r="C28" s="51">
        <v>166747</v>
      </c>
      <c r="D28" s="52">
        <f t="shared" si="0"/>
        <v>-13.225819881141954</v>
      </c>
      <c r="E28" s="52">
        <f t="shared" si="1"/>
        <v>-8.5851968400335483</v>
      </c>
      <c r="F28" s="51">
        <v>362900</v>
      </c>
      <c r="G28" s="52">
        <f t="shared" si="2"/>
        <v>4.8125994622180812</v>
      </c>
      <c r="H28" s="52">
        <f t="shared" si="3"/>
        <v>3.1367321940641624</v>
      </c>
      <c r="I28" s="52">
        <f t="shared" si="4"/>
        <v>31.482666757293064</v>
      </c>
      <c r="J28" s="52">
        <f t="shared" si="5"/>
        <v>68.51733324270694</v>
      </c>
      <c r="L28" s="55"/>
      <c r="M28" s="55"/>
    </row>
    <row r="29" spans="1:13" x14ac:dyDescent="0.3">
      <c r="A29" s="129"/>
      <c r="B29" s="54" t="s">
        <v>101</v>
      </c>
      <c r="C29" s="51">
        <v>196668</v>
      </c>
      <c r="D29" s="52">
        <f t="shared" si="0"/>
        <v>17.94395101561048</v>
      </c>
      <c r="E29" s="52">
        <f t="shared" si="1"/>
        <v>-23.808416917516073</v>
      </c>
      <c r="F29" s="51">
        <v>435993</v>
      </c>
      <c r="G29" s="52">
        <f t="shared" si="2"/>
        <v>20.14136125654451</v>
      </c>
      <c r="H29" s="52">
        <f t="shared" si="3"/>
        <v>9.8210844754321727</v>
      </c>
      <c r="I29" s="52">
        <f t="shared" si="4"/>
        <v>31.085842180883599</v>
      </c>
      <c r="J29" s="52">
        <f t="shared" si="5"/>
        <v>68.914157819116397</v>
      </c>
      <c r="L29" s="55"/>
      <c r="M29" s="55"/>
    </row>
    <row r="30" spans="1:13" x14ac:dyDescent="0.3">
      <c r="A30" s="126">
        <v>2019</v>
      </c>
      <c r="B30" s="54" t="s">
        <v>98</v>
      </c>
      <c r="C30" s="51">
        <v>114021</v>
      </c>
      <c r="D30" s="52">
        <f t="shared" si="0"/>
        <v>-42.023613399231195</v>
      </c>
      <c r="E30" s="52">
        <f t="shared" si="1"/>
        <v>-25.890129603390221</v>
      </c>
      <c r="F30" s="51">
        <v>353032</v>
      </c>
      <c r="G30" s="52">
        <f t="shared" si="2"/>
        <v>-19.028057789918652</v>
      </c>
      <c r="H30" s="52">
        <f t="shared" si="3"/>
        <v>-2.4703431738191117</v>
      </c>
      <c r="I30" s="52">
        <f t="shared" si="4"/>
        <v>24.412861067159401</v>
      </c>
      <c r="J30" s="52">
        <f t="shared" si="5"/>
        <v>75.587138932840602</v>
      </c>
      <c r="L30" s="55"/>
      <c r="M30" s="55"/>
    </row>
    <row r="31" spans="1:13" x14ac:dyDescent="0.3">
      <c r="A31" s="127"/>
      <c r="B31" s="54" t="s">
        <v>99</v>
      </c>
      <c r="C31" s="51">
        <v>155230</v>
      </c>
      <c r="D31" s="52">
        <f t="shared" si="0"/>
        <v>36.141587953096362</v>
      </c>
      <c r="E31" s="52">
        <f t="shared" si="1"/>
        <v>-19.219200466273247</v>
      </c>
      <c r="F31" s="51">
        <v>375598</v>
      </c>
      <c r="G31" s="52">
        <f t="shared" si="2"/>
        <v>6.3920551111513957</v>
      </c>
      <c r="H31" s="52">
        <f t="shared" si="3"/>
        <v>8.4800295751176193</v>
      </c>
      <c r="I31" s="52">
        <f t="shared" si="4"/>
        <v>29.242993964146578</v>
      </c>
      <c r="J31" s="52">
        <f t="shared" si="5"/>
        <v>70.757006035853422</v>
      </c>
      <c r="M31" s="55"/>
    </row>
    <row r="32" spans="1:13" x14ac:dyDescent="0.3">
      <c r="A32" s="127"/>
      <c r="B32" s="54" t="s">
        <v>100</v>
      </c>
      <c r="C32" s="51">
        <v>171903</v>
      </c>
      <c r="D32" s="52">
        <f t="shared" si="0"/>
        <v>10.740836178573732</v>
      </c>
      <c r="E32" s="52">
        <f t="shared" si="1"/>
        <v>3.092109603171278</v>
      </c>
      <c r="F32" s="51">
        <v>449867</v>
      </c>
      <c r="G32" s="52">
        <f t="shared" si="2"/>
        <v>19.773534470364584</v>
      </c>
      <c r="H32" s="52">
        <f t="shared" si="3"/>
        <v>23.964453017360142</v>
      </c>
      <c r="I32" s="52">
        <f t="shared" si="4"/>
        <v>27.647361564565674</v>
      </c>
      <c r="J32" s="52">
        <f t="shared" si="5"/>
        <v>72.352638435434329</v>
      </c>
      <c r="M32" s="55"/>
    </row>
    <row r="33" spans="1:13" x14ac:dyDescent="0.3">
      <c r="A33" s="128"/>
      <c r="B33" s="54" t="s">
        <v>101</v>
      </c>
      <c r="C33" s="51">
        <v>144158</v>
      </c>
      <c r="D33" s="52">
        <f t="shared" si="0"/>
        <v>-16.139916115483732</v>
      </c>
      <c r="E33" s="52">
        <f t="shared" si="1"/>
        <v>-26.699818984278068</v>
      </c>
      <c r="F33" s="51">
        <v>436723</v>
      </c>
      <c r="G33" s="52">
        <f t="shared" si="2"/>
        <v>-2.9217524290512498</v>
      </c>
      <c r="H33" s="52">
        <f t="shared" si="3"/>
        <v>0.16743388081918997</v>
      </c>
      <c r="I33" s="52">
        <f t="shared" si="4"/>
        <v>24.817131219647397</v>
      </c>
      <c r="J33" s="52">
        <f t="shared" si="5"/>
        <v>75.182868780352607</v>
      </c>
      <c r="M33" s="55"/>
    </row>
    <row r="34" spans="1:13" x14ac:dyDescent="0.3">
      <c r="A34" s="129">
        <v>2020</v>
      </c>
      <c r="B34" s="54" t="s">
        <v>98</v>
      </c>
      <c r="C34" s="51">
        <v>173153</v>
      </c>
      <c r="D34" s="52">
        <f t="shared" si="0"/>
        <v>20.113347854437503</v>
      </c>
      <c r="E34" s="52">
        <f t="shared" si="1"/>
        <v>51.86062216609222</v>
      </c>
      <c r="F34" s="51">
        <v>300977</v>
      </c>
      <c r="G34" s="52">
        <f t="shared" si="2"/>
        <v>-31.082860302754835</v>
      </c>
      <c r="H34" s="52">
        <f t="shared" si="3"/>
        <v>-14.745122255206322</v>
      </c>
      <c r="I34" s="52">
        <f t="shared" si="4"/>
        <v>36.520152700736084</v>
      </c>
      <c r="J34" s="52">
        <f t="shared" si="5"/>
        <v>63.479847299263916</v>
      </c>
      <c r="M34" s="55"/>
    </row>
    <row r="35" spans="1:13" x14ac:dyDescent="0.3">
      <c r="A35" s="129"/>
      <c r="B35" s="54" t="s">
        <v>99</v>
      </c>
      <c r="C35" s="51">
        <v>143934</v>
      </c>
      <c r="D35" s="52">
        <f t="shared" si="0"/>
        <v>-16.87467153326827</v>
      </c>
      <c r="E35" s="52">
        <f t="shared" si="1"/>
        <v>-7.2769438897120402</v>
      </c>
      <c r="F35" s="51">
        <v>181295</v>
      </c>
      <c r="G35" s="52">
        <f t="shared" si="2"/>
        <v>-39.764500277429839</v>
      </c>
      <c r="H35" s="52">
        <f t="shared" si="3"/>
        <v>-51.731638613624142</v>
      </c>
      <c r="I35" s="52">
        <f t="shared" si="4"/>
        <v>44.25620101528461</v>
      </c>
      <c r="J35" s="52">
        <f t="shared" si="5"/>
        <v>55.74379898471539</v>
      </c>
      <c r="M35" s="55"/>
    </row>
    <row r="36" spans="1:13" x14ac:dyDescent="0.3">
      <c r="A36" s="129"/>
      <c r="B36" s="54" t="s">
        <v>100</v>
      </c>
      <c r="C36" s="51">
        <v>266453</v>
      </c>
      <c r="D36" s="52">
        <f t="shared" si="0"/>
        <v>85.121652979837975</v>
      </c>
      <c r="E36" s="52">
        <f t="shared" si="1"/>
        <v>55.001948773436183</v>
      </c>
      <c r="F36" s="51">
        <v>274862</v>
      </c>
      <c r="G36" s="52">
        <f t="shared" si="2"/>
        <v>51.610358807468494</v>
      </c>
      <c r="H36" s="52">
        <f t="shared" si="3"/>
        <v>-38.901497553721434</v>
      </c>
      <c r="I36" s="52">
        <f t="shared" si="4"/>
        <v>49.223280345085577</v>
      </c>
      <c r="J36" s="52">
        <f t="shared" si="5"/>
        <v>50.776719654914423</v>
      </c>
      <c r="M36" s="55"/>
    </row>
    <row r="37" spans="1:13" x14ac:dyDescent="0.3">
      <c r="A37" s="129"/>
      <c r="B37" s="54" t="s">
        <v>101</v>
      </c>
      <c r="C37" s="51">
        <v>318317</v>
      </c>
      <c r="D37" s="52">
        <f t="shared" si="0"/>
        <v>19.464596007551059</v>
      </c>
      <c r="E37" s="52">
        <f t="shared" si="1"/>
        <v>120.81119327404654</v>
      </c>
      <c r="F37" s="51">
        <v>440132</v>
      </c>
      <c r="G37" s="52">
        <f t="shared" si="2"/>
        <v>60.128355320124285</v>
      </c>
      <c r="H37" s="52">
        <f t="shared" si="3"/>
        <v>0.78058632130664218</v>
      </c>
      <c r="I37" s="52">
        <f t="shared" si="4"/>
        <v>41.969466635198941</v>
      </c>
      <c r="J37" s="52">
        <f t="shared" si="5"/>
        <v>58.030533364801059</v>
      </c>
      <c r="M37" s="55"/>
    </row>
    <row r="38" spans="1:13" x14ac:dyDescent="0.3">
      <c r="A38" s="135">
        <v>2021</v>
      </c>
      <c r="B38" s="54" t="s">
        <v>98</v>
      </c>
      <c r="C38" s="51">
        <v>240774</v>
      </c>
      <c r="D38" s="52">
        <f t="shared" si="0"/>
        <v>-24.360307492216883</v>
      </c>
      <c r="E38" s="52">
        <f t="shared" si="1"/>
        <v>39.052745259972397</v>
      </c>
      <c r="F38" s="51">
        <v>420026</v>
      </c>
      <c r="G38" s="52">
        <f t="shared" si="2"/>
        <v>-4.5681750020448391</v>
      </c>
      <c r="H38" s="52">
        <f t="shared" si="3"/>
        <v>39.554185203520539</v>
      </c>
      <c r="I38" s="52">
        <f t="shared" si="4"/>
        <v>36.436743341404359</v>
      </c>
      <c r="J38" s="52">
        <f t="shared" si="5"/>
        <v>63.563256658595648</v>
      </c>
      <c r="M38" s="55"/>
    </row>
    <row r="39" spans="1:13" x14ac:dyDescent="0.3">
      <c r="A39" s="136"/>
      <c r="B39" s="54" t="s">
        <v>99</v>
      </c>
      <c r="C39" s="51">
        <v>228389</v>
      </c>
      <c r="D39" s="52">
        <f t="shared" si="0"/>
        <v>-5.1438278219409046</v>
      </c>
      <c r="E39" s="52">
        <f t="shared" si="1"/>
        <v>58.676198813345003</v>
      </c>
      <c r="F39" s="51">
        <v>415103</v>
      </c>
      <c r="G39" s="52">
        <f t="shared" si="2"/>
        <v>-1.1720703004099775</v>
      </c>
      <c r="H39" s="52">
        <f t="shared" si="3"/>
        <v>128.96549822113133</v>
      </c>
      <c r="I39" s="52">
        <f t="shared" si="4"/>
        <v>35.492127330254299</v>
      </c>
      <c r="J39" s="52">
        <f t="shared" si="5"/>
        <v>64.507872669745709</v>
      </c>
      <c r="M39" s="55"/>
    </row>
    <row r="40" spans="1:13" x14ac:dyDescent="0.3">
      <c r="A40" s="136"/>
      <c r="B40" s="54" t="s">
        <v>100</v>
      </c>
      <c r="C40" s="51">
        <v>365664</v>
      </c>
      <c r="D40" s="52">
        <f t="shared" si="0"/>
        <v>60.105784429197563</v>
      </c>
      <c r="E40" s="52">
        <f t="shared" si="1"/>
        <v>37.23395870941593</v>
      </c>
      <c r="F40" s="51">
        <v>527803</v>
      </c>
      <c r="G40" s="52">
        <f t="shared" si="2"/>
        <v>27.149888100061915</v>
      </c>
      <c r="H40" s="52">
        <f t="shared" si="3"/>
        <v>92.02472513479492</v>
      </c>
      <c r="I40" s="52">
        <f t="shared" si="4"/>
        <v>40.926413622439327</v>
      </c>
      <c r="J40" s="52">
        <f t="shared" si="5"/>
        <v>59.073586377560673</v>
      </c>
      <c r="M40" s="55"/>
    </row>
    <row r="41" spans="1:13" x14ac:dyDescent="0.3">
      <c r="A41" s="136"/>
      <c r="B41" s="54" t="s">
        <v>101</v>
      </c>
      <c r="C41" s="51">
        <v>301296</v>
      </c>
      <c r="D41" s="52">
        <f t="shared" si="0"/>
        <v>-17.603045418745079</v>
      </c>
      <c r="E41" s="52">
        <f t="shared" si="1"/>
        <v>-5.3471853529657558</v>
      </c>
      <c r="F41" s="51">
        <v>616237</v>
      </c>
      <c r="G41" s="52">
        <f t="shared" si="2"/>
        <v>16.755115071342907</v>
      </c>
      <c r="H41" s="52">
        <f t="shared" si="3"/>
        <v>40.011860078340142</v>
      </c>
      <c r="I41" s="52">
        <f t="shared" si="4"/>
        <v>32.837620009307564</v>
      </c>
      <c r="J41" s="52">
        <f t="shared" si="5"/>
        <v>67.162379990692429</v>
      </c>
      <c r="M41" s="55"/>
    </row>
    <row r="42" spans="1:13" x14ac:dyDescent="0.3">
      <c r="A42" s="129">
        <v>2022</v>
      </c>
      <c r="B42" s="54" t="s">
        <v>98</v>
      </c>
      <c r="C42" s="51">
        <v>290560.559741</v>
      </c>
      <c r="D42" s="52">
        <f t="shared" si="0"/>
        <v>-3.563087548125432</v>
      </c>
      <c r="E42" s="52">
        <f t="shared" si="1"/>
        <v>20.677714263583269</v>
      </c>
      <c r="F42" s="51">
        <v>572518.2573229199</v>
      </c>
      <c r="G42" s="52">
        <f t="shared" si="2"/>
        <v>-7.0944689587090881</v>
      </c>
      <c r="H42" s="52">
        <f t="shared" si="3"/>
        <v>36.305432835805384</v>
      </c>
      <c r="I42" s="52">
        <f t="shared" si="4"/>
        <v>33.665588124320863</v>
      </c>
      <c r="J42" s="52">
        <f t="shared" si="5"/>
        <v>66.334411875679137</v>
      </c>
      <c r="M42" s="55"/>
    </row>
    <row r="43" spans="1:13" x14ac:dyDescent="0.3">
      <c r="A43" s="129"/>
      <c r="B43" s="54" t="s">
        <v>99</v>
      </c>
      <c r="C43" s="51">
        <v>221943.72154</v>
      </c>
      <c r="D43" s="52">
        <f t="shared" si="0"/>
        <v>-23.615331090414927</v>
      </c>
      <c r="E43" s="52">
        <f t="shared" si="1"/>
        <v>-2.8220616842317248</v>
      </c>
      <c r="F43" s="51">
        <v>542186.77576300001</v>
      </c>
      <c r="G43" s="52">
        <f t="shared" si="2"/>
        <v>-5.2979064286524435</v>
      </c>
      <c r="H43" s="52">
        <f t="shared" si="3"/>
        <v>30.614998148170457</v>
      </c>
      <c r="I43" s="52">
        <f t="shared" si="4"/>
        <v>29.045264169320657</v>
      </c>
      <c r="J43" s="52">
        <f t="shared" si="5"/>
        <v>70.954735830679354</v>
      </c>
      <c r="M43" s="55"/>
    </row>
    <row r="44" spans="1:13" x14ac:dyDescent="0.3">
      <c r="A44" s="129"/>
      <c r="B44" s="54" t="s">
        <v>100</v>
      </c>
      <c r="C44" s="51">
        <v>328421.97760599997</v>
      </c>
      <c r="D44" s="52">
        <f t="shared" si="0"/>
        <v>47.975340472431348</v>
      </c>
      <c r="E44" s="52">
        <f t="shared" si="1"/>
        <v>-10.184765903671133</v>
      </c>
      <c r="F44" s="51">
        <v>553648.83007499995</v>
      </c>
      <c r="G44" s="52">
        <f t="shared" si="2"/>
        <v>2.1140416595129663</v>
      </c>
      <c r="H44" s="52">
        <f t="shared" si="3"/>
        <v>4.8968706269195028</v>
      </c>
      <c r="I44" s="52">
        <f t="shared" si="4"/>
        <v>37.23306278204975</v>
      </c>
      <c r="J44" s="52">
        <f t="shared" si="5"/>
        <v>62.766937217950257</v>
      </c>
      <c r="M44" s="55"/>
    </row>
    <row r="45" spans="1:13" x14ac:dyDescent="0.3">
      <c r="A45" s="129"/>
      <c r="B45" s="54" t="s">
        <v>101</v>
      </c>
      <c r="C45" s="51">
        <v>300237.95547400002</v>
      </c>
      <c r="D45" s="52">
        <f t="shared" si="0"/>
        <v>-8.5816492359752079</v>
      </c>
      <c r="E45" s="52">
        <f t="shared" si="1"/>
        <v>-0.35116447812117979</v>
      </c>
      <c r="F45" s="51">
        <v>535374.08099499997</v>
      </c>
      <c r="G45" s="52">
        <f t="shared" si="2"/>
        <v>-3.3007834727157959</v>
      </c>
      <c r="H45" s="52">
        <f t="shared" si="3"/>
        <v>-13.122048660661411</v>
      </c>
      <c r="I45" s="52">
        <f t="shared" si="4"/>
        <v>35.930305257772389</v>
      </c>
      <c r="J45" s="52">
        <f t="shared" si="5"/>
        <v>64.069694742227625</v>
      </c>
      <c r="M45" s="55"/>
    </row>
    <row r="46" spans="1:13" x14ac:dyDescent="0.3">
      <c r="A46" s="129">
        <v>2023</v>
      </c>
      <c r="B46" s="54" t="s">
        <v>98</v>
      </c>
      <c r="C46" s="51">
        <v>240325.45473192999</v>
      </c>
      <c r="D46" s="52">
        <f t="shared" si="0"/>
        <v>-19.955005571325344</v>
      </c>
      <c r="E46" s="52">
        <f t="shared" si="1"/>
        <v>-17.289030917977509</v>
      </c>
      <c r="F46" s="51">
        <v>455271.68637100002</v>
      </c>
      <c r="G46" s="52">
        <f t="shared" si="2"/>
        <v>-14.961948564100936</v>
      </c>
      <c r="H46" s="52">
        <f t="shared" si="3"/>
        <v>-20.479097295545078</v>
      </c>
      <c r="I46" s="52">
        <f t="shared" si="4"/>
        <v>34.549517318439946</v>
      </c>
      <c r="J46" s="52">
        <f t="shared" si="5"/>
        <v>65.450482681560047</v>
      </c>
      <c r="M46" s="55"/>
    </row>
    <row r="47" spans="1:13" x14ac:dyDescent="0.3">
      <c r="A47" s="129"/>
      <c r="B47" s="54" t="s">
        <v>99</v>
      </c>
      <c r="C47" s="51">
        <v>349477.63922700001</v>
      </c>
      <c r="D47" s="52">
        <f>100*(C47/C46-1)</f>
        <v>45.418486617168099</v>
      </c>
      <c r="E47" s="52">
        <f>100*(C47/C43-1)</f>
        <v>57.462277735130755</v>
      </c>
      <c r="F47" s="51">
        <v>358395.53763199999</v>
      </c>
      <c r="G47" s="52">
        <f>100*(F47/F46-1)</f>
        <v>-21.27875544187825</v>
      </c>
      <c r="H47" s="52">
        <f>100*(F47/F43-1)</f>
        <v>-33.898141073683917</v>
      </c>
      <c r="I47" s="52">
        <f>100*(C47/SUM(C47,F47))</f>
        <v>49.370092080295315</v>
      </c>
      <c r="J47" s="52">
        <f>100*(F47/SUM(C47,F47))</f>
        <v>50.629907919704685</v>
      </c>
      <c r="M47" s="55"/>
    </row>
    <row r="48" spans="1:13" x14ac:dyDescent="0.3">
      <c r="A48" s="129"/>
      <c r="B48" s="54" t="s">
        <v>100</v>
      </c>
      <c r="C48" s="51">
        <v>475877.00305499998</v>
      </c>
      <c r="D48" s="52">
        <f t="shared" ref="D48:D49" si="6">100*(C48/C47-1)</f>
        <v>36.168083345068737</v>
      </c>
      <c r="E48" s="52">
        <f t="shared" ref="E48:E49" si="7">100*(C48/C44-1)</f>
        <v>44.898038348060339</v>
      </c>
      <c r="F48" s="51">
        <v>340734.96170799999</v>
      </c>
      <c r="G48" s="52">
        <f t="shared" ref="G48:G49" si="8">100*(F48/F47-1)</f>
        <v>-4.9276774037666282</v>
      </c>
      <c r="H48" s="52">
        <f t="shared" ref="H48:H49" si="9">100*(F48/F44-1)</f>
        <v>-38.456483027004253</v>
      </c>
      <c r="I48" s="52">
        <f t="shared" ref="I48:I49" si="10">100*(C48/SUM(C48,F48))</f>
        <v>58.274556777172712</v>
      </c>
      <c r="J48" s="52">
        <f t="shared" ref="J48:J49" si="11">100*(F48/SUM(C48,F48))</f>
        <v>41.725443222827295</v>
      </c>
      <c r="M48" s="55"/>
    </row>
    <row r="49" spans="1:13" x14ac:dyDescent="0.3">
      <c r="A49" s="129"/>
      <c r="B49" s="54" t="s">
        <v>101</v>
      </c>
      <c r="C49" s="51">
        <v>631844.07455000002</v>
      </c>
      <c r="D49" s="52">
        <f t="shared" si="6"/>
        <v>32.774660362600883</v>
      </c>
      <c r="E49" s="52">
        <f t="shared" si="7"/>
        <v>110.44776752242318</v>
      </c>
      <c r="F49" s="51">
        <v>394899.36131499999</v>
      </c>
      <c r="G49" s="52">
        <f t="shared" si="8"/>
        <v>15.896343402945924</v>
      </c>
      <c r="H49" s="52">
        <f t="shared" si="9"/>
        <v>-26.238610471938763</v>
      </c>
      <c r="I49" s="52">
        <f t="shared" si="10"/>
        <v>61.5386524499853</v>
      </c>
      <c r="J49" s="52">
        <f t="shared" si="11"/>
        <v>38.461347550014708</v>
      </c>
      <c r="M49" s="55"/>
    </row>
    <row r="50" spans="1:13" x14ac:dyDescent="0.3">
      <c r="A50" s="135">
        <v>2024</v>
      </c>
      <c r="B50" s="54" t="s">
        <v>98</v>
      </c>
      <c r="C50" s="51">
        <v>429847.10219300003</v>
      </c>
      <c r="D50" s="52">
        <f t="shared" ref="D50" si="12">100*(C50/C49-1)</f>
        <v>-31.969433677266412</v>
      </c>
      <c r="E50" s="52">
        <f t="shared" ref="E50" si="13">100*(C50/C46-1)</f>
        <v>78.860413547316966</v>
      </c>
      <c r="F50" s="51">
        <v>331064.832513</v>
      </c>
      <c r="G50" s="52">
        <f t="shared" ref="G50" si="14">100*(F50/F49-1)</f>
        <v>-16.164758684195746</v>
      </c>
      <c r="H50" s="52">
        <f t="shared" ref="H50" si="15">100*(F50/F46-1)</f>
        <v>-27.281919253108157</v>
      </c>
      <c r="I50" s="52">
        <f t="shared" ref="I50" si="16">100*(C50/SUM(C50,F50))</f>
        <v>56.49104483544258</v>
      </c>
      <c r="J50" s="52">
        <f t="shared" ref="J50" si="17">100*(F50/SUM(C50,F50))</f>
        <v>43.50895516455742</v>
      </c>
      <c r="M50" s="55"/>
    </row>
    <row r="51" spans="1:13" x14ac:dyDescent="0.3">
      <c r="A51" s="136"/>
      <c r="B51" s="54" t="s">
        <v>99</v>
      </c>
      <c r="C51" s="69">
        <v>487497.17159899999</v>
      </c>
      <c r="D51" s="52">
        <f t="shared" ref="D51" si="18">100*(C51/C50-1)</f>
        <v>13.411761789687549</v>
      </c>
      <c r="E51" s="52">
        <f t="shared" ref="E51" si="19">100*(C51/C47-1)</f>
        <v>39.493093943658764</v>
      </c>
      <c r="F51" s="69">
        <v>324539.195251</v>
      </c>
      <c r="G51" s="52">
        <f t="shared" ref="G51" si="20">100*(F51/F50-1)</f>
        <v>-1.9711055422184542</v>
      </c>
      <c r="H51" s="52">
        <f t="shared" ref="H51" si="21">100*(F51/F47-1)</f>
        <v>-9.4466417201219848</v>
      </c>
      <c r="I51" s="52">
        <f t="shared" ref="I51" si="22">100*(C51/SUM(C51,F51))</f>
        <v>60.03390876323288</v>
      </c>
      <c r="J51" s="52">
        <f t="shared" ref="J51" si="23">100*(F51/SUM(C51,F51))</f>
        <v>39.966091236767127</v>
      </c>
      <c r="M51" s="55"/>
    </row>
    <row r="52" spans="1:13" x14ac:dyDescent="0.3">
      <c r="A52" s="137"/>
      <c r="B52" s="54" t="s">
        <v>100</v>
      </c>
      <c r="C52" s="69">
        <v>611690.033314</v>
      </c>
      <c r="D52" s="52">
        <f t="shared" ref="D52" si="24">100*(C52/C51-1)</f>
        <v>25.475606618935863</v>
      </c>
      <c r="E52" s="52">
        <f t="shared" ref="E52" si="25">100*(C52/C48-1)</f>
        <v>28.539523739772577</v>
      </c>
      <c r="F52" s="69">
        <v>361747.17135100003</v>
      </c>
      <c r="G52" s="52">
        <f t="shared" ref="G52" si="26">100*(F52/F51-1)</f>
        <v>11.464863611072683</v>
      </c>
      <c r="H52" s="52">
        <f t="shared" ref="H52" si="27">100*(F52/F48-1)</f>
        <v>6.1667313320805883</v>
      </c>
      <c r="I52" s="52">
        <f t="shared" ref="I52" si="28">100*(C52/SUM(C52,F52))</f>
        <v>62.838160528753143</v>
      </c>
      <c r="J52" s="52">
        <f t="shared" ref="J52" si="29">100*(F52/SUM(C52,F52))</f>
        <v>37.161839471246857</v>
      </c>
      <c r="M52" s="55"/>
    </row>
    <row r="53" spans="1:13" x14ac:dyDescent="0.3">
      <c r="A53" s="72"/>
      <c r="B53" s="72"/>
      <c r="C53" s="64"/>
      <c r="D53" s="75"/>
      <c r="E53" s="75"/>
      <c r="F53" s="64"/>
      <c r="G53" s="75"/>
      <c r="H53" s="75"/>
      <c r="I53" s="75"/>
      <c r="J53" s="75"/>
      <c r="M53" s="55"/>
    </row>
    <row r="54" spans="1:13" x14ac:dyDescent="0.3">
      <c r="A54" s="17" t="s">
        <v>102</v>
      </c>
    </row>
    <row r="55" spans="1:13" x14ac:dyDescent="0.3">
      <c r="A55" s="125" t="s">
        <v>103</v>
      </c>
      <c r="B55" s="125"/>
      <c r="C55" s="125"/>
      <c r="D55" s="125"/>
      <c r="E55" s="125"/>
      <c r="F55" s="125"/>
      <c r="G55" s="125"/>
      <c r="H55" s="125"/>
    </row>
    <row r="56" spans="1:13" x14ac:dyDescent="0.3">
      <c r="A56" s="125"/>
      <c r="B56" s="125"/>
      <c r="C56" s="125"/>
      <c r="D56" s="125"/>
      <c r="E56" s="125"/>
      <c r="F56" s="125"/>
      <c r="G56" s="125"/>
      <c r="H56" s="125"/>
    </row>
    <row r="57" spans="1:13" x14ac:dyDescent="0.3">
      <c r="A57" s="101"/>
    </row>
  </sheetData>
  <autoFilter ref="B1:B13" xr:uid="{00000000-0009-0000-0000-00000A000000}"/>
  <mergeCells count="30">
    <mergeCell ref="A55:H56"/>
    <mergeCell ref="A9:J9"/>
    <mergeCell ref="A30:A33"/>
    <mergeCell ref="A14:A17"/>
    <mergeCell ref="D12:E12"/>
    <mergeCell ref="C12:C13"/>
    <mergeCell ref="G12:H12"/>
    <mergeCell ref="A22:A25"/>
    <mergeCell ref="A26:A29"/>
    <mergeCell ref="A18:A21"/>
    <mergeCell ref="A34:A37"/>
    <mergeCell ref="A38:A41"/>
    <mergeCell ref="A42:A45"/>
    <mergeCell ref="A11:A13"/>
    <mergeCell ref="B11:B13"/>
    <mergeCell ref="A46:A49"/>
    <mergeCell ref="A2:H2"/>
    <mergeCell ref="A3:H3"/>
    <mergeCell ref="A4:H4"/>
    <mergeCell ref="A5:H5"/>
    <mergeCell ref="A8:J8"/>
    <mergeCell ref="A7:J7"/>
    <mergeCell ref="C11:E11"/>
    <mergeCell ref="F11:H11"/>
    <mergeCell ref="L26:M26"/>
    <mergeCell ref="H10:J10"/>
    <mergeCell ref="F12:F13"/>
    <mergeCell ref="J11:J13"/>
    <mergeCell ref="I11:I13"/>
    <mergeCell ref="A50:A5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P58"/>
  <sheetViews>
    <sheetView showGridLines="0" tabSelected="1" topLeftCell="A34" zoomScale="120" zoomScaleNormal="120" workbookViewId="0">
      <selection activeCell="L59" sqref="L59"/>
    </sheetView>
  </sheetViews>
  <sheetFormatPr baseColWidth="10" defaultColWidth="11.453125" defaultRowHeight="14" x14ac:dyDescent="0.3"/>
  <cols>
    <col min="1" max="2" width="11.7265625" style="17" customWidth="1"/>
    <col min="3" max="3" width="18.7265625" style="17" customWidth="1"/>
    <col min="4" max="4" width="16.1796875" style="17" customWidth="1"/>
    <col min="5" max="5" width="12.1796875" style="17" bestFit="1" customWidth="1"/>
    <col min="6" max="6" width="17.453125" style="17" customWidth="1"/>
    <col min="7" max="8" width="10.7265625" style="17" customWidth="1"/>
    <col min="9" max="9" width="11.7265625" style="17" customWidth="1"/>
    <col min="10" max="10" width="12.26953125" style="17" customWidth="1"/>
    <col min="11" max="11" width="12.1796875" style="17" bestFit="1" customWidth="1"/>
    <col min="12" max="12" width="17.81640625" style="17" customWidth="1"/>
    <col min="13" max="13" width="17.81640625" style="17" bestFit="1" customWidth="1"/>
    <col min="14" max="14" width="12.1796875" style="17" bestFit="1" customWidth="1"/>
    <col min="15" max="16384" width="11.453125" style="17"/>
  </cols>
  <sheetData>
    <row r="1" spans="1:12" s="12" customFormat="1" ht="13" x14ac:dyDescent="0.3">
      <c r="A1" s="9"/>
      <c r="B1" s="10"/>
      <c r="C1" s="10"/>
      <c r="D1" s="10"/>
      <c r="E1" s="10"/>
      <c r="F1" s="10"/>
      <c r="G1" s="10"/>
      <c r="H1" s="10"/>
      <c r="I1" s="10"/>
      <c r="J1" s="11"/>
    </row>
    <row r="2" spans="1:12" s="12" customFormat="1" x14ac:dyDescent="0.3">
      <c r="A2" s="131" t="s">
        <v>82</v>
      </c>
      <c r="B2" s="132"/>
      <c r="C2" s="132"/>
      <c r="D2" s="132"/>
      <c r="E2" s="132"/>
      <c r="F2" s="132"/>
      <c r="G2" s="132"/>
      <c r="H2" s="132"/>
      <c r="I2" s="15"/>
      <c r="J2" s="13"/>
    </row>
    <row r="3" spans="1:12" s="12" customFormat="1" x14ac:dyDescent="0.3">
      <c r="A3" s="131" t="s">
        <v>83</v>
      </c>
      <c r="B3" s="132"/>
      <c r="C3" s="132"/>
      <c r="D3" s="132"/>
      <c r="E3" s="132"/>
      <c r="F3" s="132"/>
      <c r="G3" s="132"/>
      <c r="H3" s="132"/>
      <c r="I3" s="15"/>
      <c r="J3" s="13"/>
    </row>
    <row r="4" spans="1:12" s="12" customFormat="1" x14ac:dyDescent="0.3">
      <c r="A4" s="131" t="s">
        <v>84</v>
      </c>
      <c r="B4" s="132"/>
      <c r="C4" s="132"/>
      <c r="D4" s="132"/>
      <c r="E4" s="132"/>
      <c r="F4" s="132"/>
      <c r="G4" s="132"/>
      <c r="H4" s="132"/>
      <c r="I4" s="15"/>
      <c r="J4" s="13"/>
    </row>
    <row r="5" spans="1:12" s="12" customFormat="1" x14ac:dyDescent="0.3">
      <c r="A5" s="131" t="s">
        <v>85</v>
      </c>
      <c r="B5" s="132"/>
      <c r="C5" s="132"/>
      <c r="D5" s="132"/>
      <c r="E5" s="132"/>
      <c r="F5" s="132"/>
      <c r="G5" s="132"/>
      <c r="H5" s="132"/>
      <c r="I5" s="15"/>
      <c r="J5" s="13"/>
    </row>
    <row r="6" spans="1:12" s="12" customFormat="1" x14ac:dyDescent="0.3">
      <c r="A6" s="14"/>
      <c r="B6" s="15"/>
      <c r="C6" s="15"/>
      <c r="D6" s="15"/>
      <c r="E6" s="15"/>
      <c r="F6" s="15"/>
      <c r="G6" s="15"/>
      <c r="H6" s="15"/>
      <c r="I6" s="15"/>
      <c r="J6" s="13"/>
    </row>
    <row r="7" spans="1:12" s="12" customFormat="1" x14ac:dyDescent="0.3">
      <c r="A7" s="133" t="s">
        <v>92</v>
      </c>
      <c r="B7" s="150"/>
      <c r="C7" s="150"/>
      <c r="D7" s="150"/>
      <c r="E7" s="150"/>
      <c r="F7" s="150"/>
      <c r="G7" s="150"/>
      <c r="H7" s="150"/>
      <c r="I7" s="150"/>
      <c r="J7" s="149"/>
    </row>
    <row r="8" spans="1:12" x14ac:dyDescent="0.3">
      <c r="A8" s="133" t="s">
        <v>121</v>
      </c>
      <c r="B8" s="134"/>
      <c r="C8" s="134"/>
      <c r="D8" s="134"/>
      <c r="E8" s="134"/>
      <c r="F8" s="134"/>
      <c r="G8" s="134"/>
      <c r="H8" s="134"/>
      <c r="I8" s="134"/>
      <c r="J8" s="149"/>
    </row>
    <row r="9" spans="1:12" x14ac:dyDescent="0.3">
      <c r="A9" s="131" t="s">
        <v>129</v>
      </c>
      <c r="B9" s="132"/>
      <c r="C9" s="132"/>
      <c r="D9" s="132"/>
      <c r="E9" s="132"/>
      <c r="F9" s="132"/>
      <c r="G9" s="132"/>
      <c r="H9" s="132"/>
      <c r="I9" s="132"/>
      <c r="J9" s="145"/>
    </row>
    <row r="10" spans="1:12" x14ac:dyDescent="0.3">
      <c r="A10" s="18"/>
      <c r="B10" s="19"/>
      <c r="C10" s="19"/>
      <c r="D10" s="19"/>
      <c r="E10" s="19"/>
      <c r="F10" s="19"/>
      <c r="G10" s="20"/>
      <c r="H10" s="140" t="s">
        <v>118</v>
      </c>
      <c r="I10" s="140"/>
      <c r="J10" s="141"/>
    </row>
    <row r="11" spans="1:12" ht="15" customHeight="1" x14ac:dyDescent="0.3">
      <c r="A11" s="138" t="s">
        <v>89</v>
      </c>
      <c r="B11" s="138" t="s">
        <v>90</v>
      </c>
      <c r="C11" s="142" t="s">
        <v>110</v>
      </c>
      <c r="D11" s="130"/>
      <c r="E11" s="144"/>
      <c r="F11" s="142" t="s">
        <v>123</v>
      </c>
      <c r="G11" s="130"/>
      <c r="H11" s="130"/>
      <c r="I11" s="146" t="s">
        <v>112</v>
      </c>
      <c r="J11" s="151" t="s">
        <v>113</v>
      </c>
    </row>
    <row r="12" spans="1:12" ht="15" customHeight="1" x14ac:dyDescent="0.3">
      <c r="A12" s="138"/>
      <c r="B12" s="142"/>
      <c r="C12" s="138" t="s">
        <v>122</v>
      </c>
      <c r="D12" s="130" t="s">
        <v>95</v>
      </c>
      <c r="E12" s="130"/>
      <c r="F12" s="138" t="s">
        <v>122</v>
      </c>
      <c r="G12" s="130" t="s">
        <v>95</v>
      </c>
      <c r="H12" s="130"/>
      <c r="I12" s="153"/>
      <c r="J12" s="152"/>
    </row>
    <row r="13" spans="1:12" x14ac:dyDescent="0.3">
      <c r="A13" s="139"/>
      <c r="B13" s="146"/>
      <c r="C13" s="139"/>
      <c r="D13" s="50" t="s">
        <v>96</v>
      </c>
      <c r="E13" s="53" t="s">
        <v>97</v>
      </c>
      <c r="F13" s="139"/>
      <c r="G13" s="50" t="s">
        <v>96</v>
      </c>
      <c r="H13" s="53" t="s">
        <v>97</v>
      </c>
      <c r="I13" s="153"/>
      <c r="J13" s="152"/>
    </row>
    <row r="14" spans="1:12" x14ac:dyDescent="0.3">
      <c r="A14" s="126">
        <v>2015</v>
      </c>
      <c r="B14" s="54" t="s">
        <v>98</v>
      </c>
      <c r="C14" s="51">
        <v>22666</v>
      </c>
      <c r="D14" s="52">
        <v>-2.3515579071134596</v>
      </c>
      <c r="E14" s="52">
        <v>-29.821843532145621</v>
      </c>
      <c r="F14" s="51">
        <v>491060</v>
      </c>
      <c r="G14" s="52">
        <v>-5.619552160655445</v>
      </c>
      <c r="H14" s="52">
        <v>-8.9141978729412585</v>
      </c>
      <c r="I14" s="52">
        <v>4.4399200760925499</v>
      </c>
      <c r="J14" s="52">
        <v>95.560079923907452</v>
      </c>
      <c r="L14" s="55"/>
    </row>
    <row r="15" spans="1:12" x14ac:dyDescent="0.3">
      <c r="A15" s="127"/>
      <c r="B15" s="54" t="s">
        <v>99</v>
      </c>
      <c r="C15" s="51">
        <v>23178</v>
      </c>
      <c r="D15" s="52">
        <v>-0.42644992976119056</v>
      </c>
      <c r="E15" s="52">
        <v>-13.486770411054451</v>
      </c>
      <c r="F15" s="51">
        <v>519860</v>
      </c>
      <c r="G15" s="52">
        <v>3.7984125689110755</v>
      </c>
      <c r="H15" s="52">
        <v>-5.0096635052285308</v>
      </c>
      <c r="I15" s="52">
        <v>4.2669149089408069</v>
      </c>
      <c r="J15" s="52">
        <v>95.733085091059195</v>
      </c>
      <c r="L15" s="55"/>
    </row>
    <row r="16" spans="1:12" x14ac:dyDescent="0.3">
      <c r="A16" s="127"/>
      <c r="B16" s="54" t="s">
        <v>100</v>
      </c>
      <c r="C16" s="51">
        <v>23723</v>
      </c>
      <c r="D16" s="52">
        <v>-2.4537713508338754</v>
      </c>
      <c r="E16" s="52">
        <v>-14.912319254603787</v>
      </c>
      <c r="F16" s="51">
        <v>585641</v>
      </c>
      <c r="G16" s="52">
        <v>13.332210469581611</v>
      </c>
      <c r="H16" s="52">
        <v>6.5520190023753031</v>
      </c>
      <c r="I16" s="52">
        <v>3.6945366276284934</v>
      </c>
      <c r="J16" s="52">
        <v>96.305463372371506</v>
      </c>
      <c r="L16" s="55"/>
    </row>
    <row r="17" spans="1:13" x14ac:dyDescent="0.3">
      <c r="A17" s="128"/>
      <c r="B17" s="54" t="s">
        <v>101</v>
      </c>
      <c r="C17" s="51">
        <v>16717</v>
      </c>
      <c r="D17" s="52">
        <v>-20.134297520661164</v>
      </c>
      <c r="E17" s="52">
        <v>-24.250440917107582</v>
      </c>
      <c r="F17" s="51">
        <v>546530</v>
      </c>
      <c r="G17" s="52">
        <v>-8.6183288847672799</v>
      </c>
      <c r="H17" s="52">
        <v>1.4577439070000651</v>
      </c>
      <c r="I17" s="52">
        <v>3.244052989136136</v>
      </c>
      <c r="J17" s="52">
        <v>96.755947010863864</v>
      </c>
      <c r="L17" s="55"/>
    </row>
    <row r="18" spans="1:13" x14ac:dyDescent="0.3">
      <c r="A18" s="129">
        <v>2016</v>
      </c>
      <c r="B18" s="54" t="s">
        <v>98</v>
      </c>
      <c r="C18" s="51">
        <v>20618</v>
      </c>
      <c r="D18" s="52">
        <v>1.6103996895615182</v>
      </c>
      <c r="E18" s="52">
        <v>-21.177001806140879</v>
      </c>
      <c r="F18" s="51">
        <v>468983</v>
      </c>
      <c r="G18" s="52">
        <v>-11.113183162605935</v>
      </c>
      <c r="H18" s="52">
        <v>-4.4478373873821369</v>
      </c>
      <c r="I18" s="52">
        <v>3.6912775330396475</v>
      </c>
      <c r="J18" s="52">
        <v>96.308722466960347</v>
      </c>
      <c r="L18" s="55"/>
    </row>
    <row r="19" spans="1:13" x14ac:dyDescent="0.3">
      <c r="A19" s="129"/>
      <c r="B19" s="54" t="s">
        <v>99</v>
      </c>
      <c r="C19" s="51">
        <v>25931</v>
      </c>
      <c r="D19" s="52">
        <v>36.503087009101904</v>
      </c>
      <c r="E19" s="52">
        <v>8.0566332443190447</v>
      </c>
      <c r="F19" s="51">
        <v>521682</v>
      </c>
      <c r="G19" s="52">
        <v>12.639724430002389</v>
      </c>
      <c r="H19" s="52">
        <v>3.6910777246288831</v>
      </c>
      <c r="I19" s="52">
        <v>4.43858501734372</v>
      </c>
      <c r="J19" s="52">
        <v>95.561414982656274</v>
      </c>
      <c r="L19" s="55"/>
    </row>
    <row r="20" spans="1:13" x14ac:dyDescent="0.3">
      <c r="A20" s="129"/>
      <c r="B20" s="54" t="s">
        <v>100</v>
      </c>
      <c r="C20" s="51">
        <v>24573</v>
      </c>
      <c r="D20" s="52">
        <v>-5.4135969411545375</v>
      </c>
      <c r="E20" s="52">
        <v>4.7778925619834638</v>
      </c>
      <c r="F20" s="51">
        <v>490637</v>
      </c>
      <c r="G20" s="52">
        <v>-7.7301256589405796</v>
      </c>
      <c r="H20" s="52">
        <v>-15.579492605868936</v>
      </c>
      <c r="I20" s="52">
        <v>4.5449555138813267</v>
      </c>
      <c r="J20" s="52">
        <v>95.45504448611868</v>
      </c>
      <c r="L20" s="55"/>
    </row>
    <row r="21" spans="1:13" x14ac:dyDescent="0.3">
      <c r="A21" s="129"/>
      <c r="B21" s="54" t="s">
        <v>101</v>
      </c>
      <c r="C21" s="51">
        <v>22276</v>
      </c>
      <c r="D21" s="52">
        <v>-8.0897214690658075</v>
      </c>
      <c r="E21" s="52">
        <v>20.579485189496836</v>
      </c>
      <c r="F21" s="51">
        <v>520503</v>
      </c>
      <c r="G21" s="52">
        <v>9.4659111714088482</v>
      </c>
      <c r="H21" s="52">
        <v>1.1271478259361061</v>
      </c>
      <c r="I21" s="52">
        <v>3.8440761557588981</v>
      </c>
      <c r="J21" s="52">
        <v>96.155923844241102</v>
      </c>
      <c r="L21" s="55"/>
    </row>
    <row r="22" spans="1:13" x14ac:dyDescent="0.3">
      <c r="A22" s="129">
        <v>2017</v>
      </c>
      <c r="B22" s="54" t="s">
        <v>98</v>
      </c>
      <c r="C22" s="51">
        <v>20614</v>
      </c>
      <c r="D22" s="52">
        <v>-12.679682471572633</v>
      </c>
      <c r="E22" s="52">
        <v>3.6216663484183016</v>
      </c>
      <c r="F22" s="51">
        <v>406187</v>
      </c>
      <c r="G22" s="52">
        <v>-23.233453840578775</v>
      </c>
      <c r="H22" s="52">
        <v>-12.66216816210229</v>
      </c>
      <c r="I22" s="52">
        <v>4.3495685163910336</v>
      </c>
      <c r="J22" s="52">
        <v>95.650431483608969</v>
      </c>
      <c r="L22" s="55"/>
    </row>
    <row r="23" spans="1:13" x14ac:dyDescent="0.3">
      <c r="A23" s="129"/>
      <c r="B23" s="54" t="s">
        <v>99</v>
      </c>
      <c r="C23" s="51">
        <v>29093</v>
      </c>
      <c r="D23" s="52">
        <v>13.63636363636364</v>
      </c>
      <c r="E23" s="52">
        <v>-13.736827380397273</v>
      </c>
      <c r="F23" s="51">
        <v>523873</v>
      </c>
      <c r="G23" s="52">
        <v>31.244657970447747</v>
      </c>
      <c r="H23" s="52">
        <v>1.7636000571767738</v>
      </c>
      <c r="I23" s="52">
        <v>3.788119229517025</v>
      </c>
      <c r="J23" s="52">
        <v>96.211880770482978</v>
      </c>
      <c r="L23" s="55"/>
    </row>
    <row r="24" spans="1:13" x14ac:dyDescent="0.3">
      <c r="A24" s="129"/>
      <c r="B24" s="54" t="s">
        <v>100</v>
      </c>
      <c r="C24" s="51">
        <v>23423</v>
      </c>
      <c r="D24" s="52">
        <v>7.5243243243243256</v>
      </c>
      <c r="E24" s="52">
        <v>-1.9373921616958398</v>
      </c>
      <c r="F24" s="51">
        <v>580546</v>
      </c>
      <c r="G24" s="52">
        <v>14.06796362390368</v>
      </c>
      <c r="H24" s="52">
        <v>25.804513254810658</v>
      </c>
      <c r="I24" s="52">
        <v>3.5785860519337533</v>
      </c>
      <c r="J24" s="52">
        <v>96.421413948066245</v>
      </c>
      <c r="L24" s="55"/>
    </row>
    <row r="25" spans="1:13" x14ac:dyDescent="0.3">
      <c r="A25" s="129"/>
      <c r="B25" s="54" t="s">
        <v>101</v>
      </c>
      <c r="C25" s="51">
        <v>28800</v>
      </c>
      <c r="D25" s="52">
        <v>8.2947918761311143</v>
      </c>
      <c r="E25" s="52">
        <v>15.543874704998913</v>
      </c>
      <c r="F25" s="51">
        <v>620482</v>
      </c>
      <c r="G25" s="52">
        <v>7.561617254697083</v>
      </c>
      <c r="H25" s="52">
        <v>23.615989295868872</v>
      </c>
      <c r="I25" s="52">
        <f t="shared" ref="I25:I30" si="0">100*(C25/SUM(C25,F25))</f>
        <v>4.4356689389202222</v>
      </c>
      <c r="J25" s="52">
        <f t="shared" ref="J25:J30" si="1">100*(F25/SUM(C25,F25))</f>
        <v>95.56433106107977</v>
      </c>
      <c r="L25" s="55"/>
    </row>
    <row r="26" spans="1:13" x14ac:dyDescent="0.3">
      <c r="A26" s="129">
        <v>2018</v>
      </c>
      <c r="B26" s="54" t="s">
        <v>98</v>
      </c>
      <c r="C26" s="51">
        <v>23203</v>
      </c>
      <c r="D26" s="52">
        <v>1.9032587503481579</v>
      </c>
      <c r="E26" s="52">
        <v>34.84029484029486</v>
      </c>
      <c r="F26" s="51">
        <v>534471</v>
      </c>
      <c r="G26" s="52">
        <f t="shared" ref="G26:G40" si="2">100*(F26/F25-1)</f>
        <v>-13.861965375305008</v>
      </c>
      <c r="H26" s="52">
        <f>100*(F26/F22-1)</f>
        <v>31.58249771656898</v>
      </c>
      <c r="I26" s="52">
        <f t="shared" si="0"/>
        <v>4.1606745159358329</v>
      </c>
      <c r="J26" s="52">
        <f t="shared" si="1"/>
        <v>95.839325484064162</v>
      </c>
      <c r="L26" s="55"/>
    </row>
    <row r="27" spans="1:13" x14ac:dyDescent="0.3">
      <c r="A27" s="129"/>
      <c r="B27" s="54" t="s">
        <v>99</v>
      </c>
      <c r="C27" s="51">
        <v>27321</v>
      </c>
      <c r="D27" s="52">
        <v>18.317237609329439</v>
      </c>
      <c r="E27" s="52">
        <v>40.394594594594594</v>
      </c>
      <c r="F27" s="51">
        <v>652365</v>
      </c>
      <c r="G27" s="52">
        <f t="shared" si="2"/>
        <v>22.058072374366432</v>
      </c>
      <c r="H27" s="52">
        <f>100*(F27/F23-1)</f>
        <v>24.527318644022511</v>
      </c>
      <c r="I27" s="52">
        <f t="shared" si="0"/>
        <v>4.0196502502626217</v>
      </c>
      <c r="J27" s="52">
        <f t="shared" si="1"/>
        <v>95.980349749737385</v>
      </c>
      <c r="L27" s="55"/>
    </row>
    <row r="28" spans="1:13" x14ac:dyDescent="0.3">
      <c r="A28" s="129"/>
      <c r="B28" s="54" t="s">
        <v>100</v>
      </c>
      <c r="C28" s="51">
        <v>23404</v>
      </c>
      <c r="D28" s="52">
        <v>-14.46117121626304</v>
      </c>
      <c r="E28" s="52">
        <v>11.688115825457473</v>
      </c>
      <c r="F28" s="51">
        <v>623284</v>
      </c>
      <c r="G28" s="52">
        <f t="shared" si="2"/>
        <v>-4.4577805369693362</v>
      </c>
      <c r="H28" s="52">
        <f>100*(F28/F24-1)</f>
        <v>7.3616905464855442</v>
      </c>
      <c r="I28" s="52">
        <f t="shared" si="0"/>
        <v>3.6190558661982286</v>
      </c>
      <c r="J28" s="52">
        <f t="shared" si="1"/>
        <v>96.380944133801776</v>
      </c>
      <c r="L28" s="55"/>
    </row>
    <row r="29" spans="1:13" x14ac:dyDescent="0.3">
      <c r="A29" s="129"/>
      <c r="B29" s="54" t="s">
        <v>101</v>
      </c>
      <c r="C29" s="51">
        <v>22373</v>
      </c>
      <c r="D29" s="52">
        <v>-4.9151550614394353</v>
      </c>
      <c r="E29" s="52">
        <v>-1.9357534119394728</v>
      </c>
      <c r="F29" s="51">
        <v>679395</v>
      </c>
      <c r="G29" s="52">
        <f t="shared" si="2"/>
        <v>9.0024772014041687</v>
      </c>
      <c r="H29" s="52">
        <f>100*(F29/F25-1)</f>
        <v>9.4947153986739252</v>
      </c>
      <c r="I29" s="52">
        <f t="shared" si="0"/>
        <v>3.18809065104137</v>
      </c>
      <c r="J29" s="52">
        <f t="shared" si="1"/>
        <v>96.811909348958622</v>
      </c>
      <c r="L29" s="55"/>
    </row>
    <row r="30" spans="1:13" x14ac:dyDescent="0.3">
      <c r="A30" s="126">
        <v>2019</v>
      </c>
      <c r="B30" s="54" t="s">
        <v>98</v>
      </c>
      <c r="C30" s="51">
        <v>19375</v>
      </c>
      <c r="D30" s="52">
        <v>-16.913609467455629</v>
      </c>
      <c r="E30" s="52">
        <v>-20.043731778425652</v>
      </c>
      <c r="F30" s="51">
        <v>549926</v>
      </c>
      <c r="G30" s="52">
        <f t="shared" si="2"/>
        <v>-19.056513515701468</v>
      </c>
      <c r="H30" s="52">
        <f>100*(F30/F26-1)</f>
        <v>2.8916442613350357</v>
      </c>
      <c r="I30" s="52">
        <f t="shared" si="0"/>
        <v>3.4032963230347395</v>
      </c>
      <c r="J30" s="52">
        <f t="shared" si="1"/>
        <v>96.596703676965262</v>
      </c>
      <c r="L30" s="55"/>
      <c r="M30" s="55"/>
    </row>
    <row r="31" spans="1:13" x14ac:dyDescent="0.3">
      <c r="A31" s="127"/>
      <c r="B31" s="54" t="s">
        <v>99</v>
      </c>
      <c r="C31" s="51">
        <v>26135</v>
      </c>
      <c r="D31" s="52">
        <f t="shared" ref="D31:D40" si="3">100*(C31/C30-1)</f>
        <v>34.890322580645176</v>
      </c>
      <c r="E31" s="52">
        <f t="shared" ref="E31:E40" si="4">100*(C31/C27-1)</f>
        <v>-4.3409831265327048</v>
      </c>
      <c r="F31" s="51">
        <v>661366</v>
      </c>
      <c r="G31" s="52">
        <f t="shared" si="2"/>
        <v>20.264544684193876</v>
      </c>
      <c r="H31" s="52">
        <f t="shared" ref="H31:H36" si="5">100*(F31/F27-1)</f>
        <v>1.3797490668567391</v>
      </c>
      <c r="I31" s="52">
        <f t="shared" ref="I31:I40" si="6">100*(C31/SUM(C31,F31))</f>
        <v>3.8014490160741583</v>
      </c>
      <c r="J31" s="52">
        <f t="shared" ref="J31:J40" si="7">100*(F31/SUM(C31,F31))</f>
        <v>96.198550983925841</v>
      </c>
      <c r="L31" s="55"/>
      <c r="M31" s="55"/>
    </row>
    <row r="32" spans="1:13" x14ac:dyDescent="0.3">
      <c r="A32" s="127"/>
      <c r="B32" s="54" t="s">
        <v>100</v>
      </c>
      <c r="C32" s="51">
        <v>27904</v>
      </c>
      <c r="D32" s="52">
        <f t="shared" si="3"/>
        <v>6.7687009757030792</v>
      </c>
      <c r="E32" s="52">
        <f t="shared" si="4"/>
        <v>19.227482481627067</v>
      </c>
      <c r="F32" s="51">
        <v>694480</v>
      </c>
      <c r="G32" s="52">
        <f t="shared" si="2"/>
        <v>5.0069099409404183</v>
      </c>
      <c r="H32" s="52">
        <f t="shared" si="5"/>
        <v>11.42272222614411</v>
      </c>
      <c r="I32" s="52">
        <f t="shared" si="6"/>
        <v>3.8627655097565836</v>
      </c>
      <c r="J32" s="52">
        <f t="shared" si="7"/>
        <v>96.137234490243415</v>
      </c>
      <c r="L32" s="55"/>
      <c r="M32" s="55"/>
    </row>
    <row r="33" spans="1:16" x14ac:dyDescent="0.3">
      <c r="A33" s="128"/>
      <c r="B33" s="54" t="s">
        <v>101</v>
      </c>
      <c r="C33" s="51">
        <v>24555</v>
      </c>
      <c r="D33" s="52">
        <f t="shared" si="3"/>
        <v>-12.001863532110091</v>
      </c>
      <c r="E33" s="52">
        <f t="shared" si="4"/>
        <v>9.7528270683413076</v>
      </c>
      <c r="F33" s="51">
        <v>710723</v>
      </c>
      <c r="G33" s="52">
        <f t="shared" si="2"/>
        <v>2.3388722497408088</v>
      </c>
      <c r="H33" s="52">
        <f t="shared" si="5"/>
        <v>4.6111614009523239</v>
      </c>
      <c r="I33" s="52">
        <f t="shared" si="6"/>
        <v>3.3395532030062096</v>
      </c>
      <c r="J33" s="52">
        <f t="shared" si="7"/>
        <v>96.660446796993796</v>
      </c>
      <c r="L33" s="55"/>
      <c r="M33" s="55"/>
    </row>
    <row r="34" spans="1:16" x14ac:dyDescent="0.3">
      <c r="A34" s="129">
        <v>2020</v>
      </c>
      <c r="B34" s="54" t="s">
        <v>98</v>
      </c>
      <c r="C34" s="51">
        <v>30660</v>
      </c>
      <c r="D34" s="52">
        <f t="shared" si="3"/>
        <v>24.862553451435552</v>
      </c>
      <c r="E34" s="52">
        <f t="shared" si="4"/>
        <v>58.245161290322578</v>
      </c>
      <c r="F34" s="51">
        <v>575555</v>
      </c>
      <c r="G34" s="52">
        <f t="shared" si="2"/>
        <v>-19.018379875141235</v>
      </c>
      <c r="H34" s="52">
        <f t="shared" si="5"/>
        <v>4.6604452235391669</v>
      </c>
      <c r="I34" s="52">
        <f t="shared" si="6"/>
        <v>5.0576115734516636</v>
      </c>
      <c r="J34" s="52">
        <f t="shared" si="7"/>
        <v>94.942388426548348</v>
      </c>
      <c r="L34" s="55"/>
      <c r="M34" s="55"/>
    </row>
    <row r="35" spans="1:16" x14ac:dyDescent="0.3">
      <c r="A35" s="129"/>
      <c r="B35" s="54" t="s">
        <v>99</v>
      </c>
      <c r="C35" s="51">
        <v>20048</v>
      </c>
      <c r="D35" s="52">
        <f t="shared" si="3"/>
        <v>-34.611872146118714</v>
      </c>
      <c r="E35" s="52">
        <f t="shared" si="4"/>
        <v>-23.290606466424336</v>
      </c>
      <c r="F35" s="51">
        <v>321040</v>
      </c>
      <c r="G35" s="52">
        <f t="shared" si="2"/>
        <v>-44.220795579918516</v>
      </c>
      <c r="H35" s="52">
        <f t="shared" si="5"/>
        <v>-51.458042899090671</v>
      </c>
      <c r="I35" s="52">
        <f t="shared" si="6"/>
        <v>5.8776620696125343</v>
      </c>
      <c r="J35" s="52">
        <f t="shared" si="7"/>
        <v>94.122337930387474</v>
      </c>
      <c r="L35" s="55"/>
      <c r="M35" s="55"/>
    </row>
    <row r="36" spans="1:16" x14ac:dyDescent="0.3">
      <c r="A36" s="129"/>
      <c r="B36" s="54" t="s">
        <v>100</v>
      </c>
      <c r="C36" s="51">
        <v>26430</v>
      </c>
      <c r="D36" s="52">
        <f t="shared" si="3"/>
        <v>31.833599361532315</v>
      </c>
      <c r="E36" s="52">
        <f t="shared" si="4"/>
        <v>-5.2823967889908285</v>
      </c>
      <c r="F36" s="51">
        <v>500690</v>
      </c>
      <c r="G36" s="52">
        <f t="shared" si="2"/>
        <v>55.958759033142293</v>
      </c>
      <c r="H36" s="52">
        <f t="shared" si="5"/>
        <v>-27.90433129823753</v>
      </c>
      <c r="I36" s="52">
        <f t="shared" si="6"/>
        <v>5.0140385490969797</v>
      </c>
      <c r="J36" s="52">
        <f t="shared" si="7"/>
        <v>94.985961450903019</v>
      </c>
      <c r="M36" s="55"/>
    </row>
    <row r="37" spans="1:16" x14ac:dyDescent="0.3">
      <c r="A37" s="129"/>
      <c r="B37" s="54" t="s">
        <v>101</v>
      </c>
      <c r="C37" s="51">
        <v>33794</v>
      </c>
      <c r="D37" s="52">
        <f t="shared" si="3"/>
        <v>27.862277714718118</v>
      </c>
      <c r="E37" s="52">
        <f t="shared" si="4"/>
        <v>37.62573813887191</v>
      </c>
      <c r="F37" s="51">
        <v>674627</v>
      </c>
      <c r="G37" s="52">
        <f t="shared" si="2"/>
        <v>34.739459545826755</v>
      </c>
      <c r="H37" s="52">
        <f>100*(F37/F33-1)</f>
        <v>-5.0787718984752095</v>
      </c>
      <c r="I37" s="52">
        <f t="shared" si="6"/>
        <v>4.7703272489098998</v>
      </c>
      <c r="J37" s="52">
        <f t="shared" si="7"/>
        <v>95.229672751090106</v>
      </c>
      <c r="M37" s="55"/>
    </row>
    <row r="38" spans="1:16" x14ac:dyDescent="0.3">
      <c r="A38" s="129">
        <v>2021</v>
      </c>
      <c r="B38" s="54" t="s">
        <v>98</v>
      </c>
      <c r="C38" s="51">
        <v>33868</v>
      </c>
      <c r="D38" s="52">
        <f t="shared" si="3"/>
        <v>0.21897378232822451</v>
      </c>
      <c r="E38" s="52">
        <f t="shared" si="4"/>
        <v>10.463144161774295</v>
      </c>
      <c r="F38" s="51">
        <v>725970</v>
      </c>
      <c r="G38" s="52">
        <f t="shared" si="2"/>
        <v>7.6105759182481636</v>
      </c>
      <c r="H38" s="52">
        <f>100*(F38/F34-1)</f>
        <v>26.133905534657842</v>
      </c>
      <c r="I38" s="52">
        <f t="shared" si="6"/>
        <v>4.4572658908872675</v>
      </c>
      <c r="J38" s="52">
        <f t="shared" si="7"/>
        <v>95.542734109112743</v>
      </c>
      <c r="M38" s="55"/>
      <c r="N38" s="64"/>
      <c r="O38" s="55"/>
      <c r="P38" s="55"/>
    </row>
    <row r="39" spans="1:16" x14ac:dyDescent="0.3">
      <c r="A39" s="129"/>
      <c r="B39" s="54" t="s">
        <v>99</v>
      </c>
      <c r="C39" s="51">
        <v>636144</v>
      </c>
      <c r="D39" s="52">
        <f t="shared" si="3"/>
        <v>1778.3040037793789</v>
      </c>
      <c r="E39" s="52">
        <f t="shared" si="4"/>
        <v>3073.1045490822025</v>
      </c>
      <c r="F39" s="51">
        <v>259577</v>
      </c>
      <c r="G39" s="52">
        <f t="shared" si="2"/>
        <v>-64.244114770582812</v>
      </c>
      <c r="H39" s="52">
        <f>100*(F39/F35-1)</f>
        <v>-19.144966359332173</v>
      </c>
      <c r="I39" s="52">
        <f t="shared" si="6"/>
        <v>71.020328874727738</v>
      </c>
      <c r="J39" s="52">
        <f t="shared" si="7"/>
        <v>28.979671125272265</v>
      </c>
      <c r="M39" s="55"/>
      <c r="N39" s="64"/>
      <c r="O39" s="55"/>
      <c r="P39" s="55"/>
    </row>
    <row r="40" spans="1:16" x14ac:dyDescent="0.3">
      <c r="A40" s="129"/>
      <c r="B40" s="54" t="s">
        <v>100</v>
      </c>
      <c r="C40" s="51">
        <v>40070</v>
      </c>
      <c r="D40" s="52">
        <f t="shared" si="3"/>
        <v>-93.701111697980338</v>
      </c>
      <c r="E40" s="52">
        <f t="shared" si="4"/>
        <v>51.608021188043885</v>
      </c>
      <c r="F40" s="51">
        <v>974736</v>
      </c>
      <c r="G40" s="52">
        <f t="shared" si="2"/>
        <v>275.50938642483732</v>
      </c>
      <c r="H40" s="52">
        <f>100*(F40/F36-1)</f>
        <v>94.678543609818448</v>
      </c>
      <c r="I40" s="52">
        <f t="shared" si="6"/>
        <v>3.9485379471544313</v>
      </c>
      <c r="J40" s="52">
        <f t="shared" si="7"/>
        <v>96.051462052845565</v>
      </c>
      <c r="L40" s="55"/>
      <c r="M40" s="55"/>
      <c r="N40" s="64"/>
      <c r="O40" s="55"/>
      <c r="P40" s="55"/>
    </row>
    <row r="41" spans="1:16" x14ac:dyDescent="0.3">
      <c r="A41" s="126"/>
      <c r="B41" s="78" t="s">
        <v>101</v>
      </c>
      <c r="C41" s="64"/>
      <c r="D41" s="52"/>
      <c r="E41" s="52"/>
      <c r="F41" s="51"/>
      <c r="G41" s="52"/>
      <c r="H41" s="52"/>
      <c r="I41" s="52"/>
      <c r="J41" s="52"/>
      <c r="L41" s="55"/>
      <c r="M41" s="55"/>
      <c r="N41" s="64"/>
      <c r="O41" s="55"/>
      <c r="P41" s="55"/>
    </row>
    <row r="42" spans="1:16" x14ac:dyDescent="0.3">
      <c r="A42" s="129">
        <v>2022</v>
      </c>
      <c r="B42" s="54" t="s">
        <v>98</v>
      </c>
      <c r="C42" s="51">
        <v>50943.307815760003</v>
      </c>
      <c r="D42" s="52"/>
      <c r="E42" s="52">
        <f>100*(C42/C38-1)</f>
        <v>50.417231061060598</v>
      </c>
      <c r="F42" s="51">
        <v>967660.55369017005</v>
      </c>
      <c r="G42" s="52"/>
      <c r="H42" s="52">
        <f>100*(F42/F38-1)</f>
        <v>33.29208558069481</v>
      </c>
      <c r="I42" s="52">
        <f t="shared" ref="I42:I46" si="8">100*(C42/SUM(C42,F42))</f>
        <v>5.00128752118062</v>
      </c>
      <c r="J42" s="52">
        <f t="shared" ref="J42:J46" si="9">100*(F42/SUM(C42,F42))</f>
        <v>94.998712478819385</v>
      </c>
      <c r="L42" s="55"/>
      <c r="M42" s="55"/>
      <c r="N42" s="64"/>
      <c r="O42" s="55"/>
      <c r="P42" s="55"/>
    </row>
    <row r="43" spans="1:16" x14ac:dyDescent="0.3">
      <c r="A43" s="129"/>
      <c r="B43" s="54" t="s">
        <v>99</v>
      </c>
      <c r="C43" s="51">
        <v>53039.407132690001</v>
      </c>
      <c r="D43" s="52">
        <f>100*(C43/C42-1)</f>
        <v>4.1145724665361039</v>
      </c>
      <c r="E43" s="52">
        <f>100*(C43/C39-1)</f>
        <v>-91.662358344543065</v>
      </c>
      <c r="F43" s="51">
        <v>1047869.2219647299</v>
      </c>
      <c r="G43" s="52">
        <f>100*(F43/F42-1)</f>
        <v>8.2889261083015633</v>
      </c>
      <c r="H43" s="52">
        <f>100*(F43/F39-1)</f>
        <v>303.68338564847039</v>
      </c>
      <c r="I43" s="52">
        <f t="shared" si="8"/>
        <v>4.8177846672138775</v>
      </c>
      <c r="J43" s="52">
        <f t="shared" si="9"/>
        <v>95.182215332786114</v>
      </c>
      <c r="L43" s="55"/>
      <c r="M43" s="55"/>
      <c r="N43" s="64"/>
      <c r="O43" s="55"/>
      <c r="P43" s="55"/>
    </row>
    <row r="44" spans="1:16" x14ac:dyDescent="0.3">
      <c r="A44" s="129"/>
      <c r="B44" s="54" t="s">
        <v>100</v>
      </c>
      <c r="C44" s="51">
        <v>53337.512734999997</v>
      </c>
      <c r="D44" s="52">
        <f>100*(C44/C43-1)</f>
        <v>0.56204550243974527</v>
      </c>
      <c r="E44" s="52">
        <f>100*(C44/C40-1)</f>
        <v>33.11083787122535</v>
      </c>
      <c r="F44" s="51">
        <v>910136.22455217992</v>
      </c>
      <c r="G44" s="52">
        <f>100*(F44/F43-1)</f>
        <v>-13.144101813993913</v>
      </c>
      <c r="H44" s="52">
        <f>100*(F44/F40-1)</f>
        <v>-6.6274124940312156</v>
      </c>
      <c r="I44" s="52">
        <f t="shared" si="8"/>
        <v>5.5359591726060549</v>
      </c>
      <c r="J44" s="52">
        <f t="shared" si="9"/>
        <v>94.464040827393944</v>
      </c>
      <c r="L44" s="55"/>
      <c r="M44" s="55"/>
      <c r="N44" s="64"/>
      <c r="O44" s="55"/>
      <c r="P44" s="55"/>
    </row>
    <row r="45" spans="1:16" x14ac:dyDescent="0.3">
      <c r="A45" s="129"/>
      <c r="B45" s="54" t="s">
        <v>101</v>
      </c>
      <c r="C45" s="51">
        <v>48235.822457000002</v>
      </c>
      <c r="D45" s="52">
        <f>100*(C45/C44-1)</f>
        <v>-9.5649197279727538</v>
      </c>
      <c r="E45" s="52"/>
      <c r="F45" s="51">
        <v>754052.36221281008</v>
      </c>
      <c r="G45" s="52">
        <f>100*(F45/F44-1)</f>
        <v>-17.149505549696009</v>
      </c>
      <c r="H45" s="52"/>
      <c r="I45" s="52">
        <f t="shared" si="8"/>
        <v>6.0122812947634205</v>
      </c>
      <c r="J45" s="52">
        <f t="shared" si="9"/>
        <v>93.987718705236574</v>
      </c>
      <c r="L45" s="55"/>
      <c r="M45" s="55"/>
      <c r="N45" s="64"/>
      <c r="O45" s="55"/>
      <c r="P45" s="55"/>
    </row>
    <row r="46" spans="1:16" x14ac:dyDescent="0.3">
      <c r="A46" s="129">
        <v>2023</v>
      </c>
      <c r="B46" s="54" t="s">
        <v>98</v>
      </c>
      <c r="C46" s="51">
        <v>72389.991808139996</v>
      </c>
      <c r="D46" s="52">
        <f>100*(C46/C45-1)</f>
        <v>50.075168455295469</v>
      </c>
      <c r="E46" s="52">
        <f>100*(C46/C42-1)</f>
        <v>42.099119417104625</v>
      </c>
      <c r="F46" s="51">
        <v>554520.84306478</v>
      </c>
      <c r="G46" s="52">
        <f>100*(F46/F45-1)</f>
        <v>-26.461228576022677</v>
      </c>
      <c r="H46" s="52">
        <f>100*(F46/F42-1)</f>
        <v>-42.694693821080463</v>
      </c>
      <c r="I46" s="52">
        <f t="shared" si="8"/>
        <v>11.547095341367653</v>
      </c>
      <c r="J46" s="52">
        <f t="shared" si="9"/>
        <v>88.452904658632363</v>
      </c>
      <c r="L46" s="55"/>
      <c r="M46" s="55"/>
      <c r="N46" s="64"/>
      <c r="O46" s="55"/>
      <c r="P46" s="55"/>
    </row>
    <row r="47" spans="1:16" x14ac:dyDescent="0.3">
      <c r="A47" s="129"/>
      <c r="B47" s="54" t="s">
        <v>99</v>
      </c>
      <c r="C47" s="51">
        <v>92441.805505409997</v>
      </c>
      <c r="D47" s="52">
        <f>100*(C47/C46-1)</f>
        <v>27.699704332630205</v>
      </c>
      <c r="E47" s="52">
        <f>100*(C47/C43-1)</f>
        <v>74.288911778644206</v>
      </c>
      <c r="F47" s="51">
        <v>519099.46637931996</v>
      </c>
      <c r="G47" s="52">
        <f>100*(F47/F46-1)</f>
        <v>-6.3877448663047005</v>
      </c>
      <c r="H47" s="52">
        <f>100*(F47/F43-1)</f>
        <v>-50.461426340395718</v>
      </c>
      <c r="I47" s="52">
        <f>100*(C47/SUM(C47,F47))</f>
        <v>15.116200615620013</v>
      </c>
      <c r="J47" s="52">
        <f>100*(F47/SUM(C47,F47))</f>
        <v>84.883799384379984</v>
      </c>
      <c r="L47" s="55"/>
      <c r="M47" s="55"/>
      <c r="N47" s="64"/>
      <c r="O47" s="55"/>
      <c r="P47" s="55"/>
    </row>
    <row r="48" spans="1:16" x14ac:dyDescent="0.3">
      <c r="A48" s="129"/>
      <c r="B48" s="54" t="s">
        <v>100</v>
      </c>
      <c r="C48" s="51">
        <v>85535.935438</v>
      </c>
      <c r="D48" s="52">
        <f t="shared" ref="D48:D49" si="10">100*(C48/C47-1)</f>
        <v>-7.470505394884186</v>
      </c>
      <c r="E48" s="52">
        <f t="shared" ref="E48:E49" si="11">100*(C48/C44-1)</f>
        <v>60.367311957296145</v>
      </c>
      <c r="F48" s="51">
        <v>585694.54922566004</v>
      </c>
      <c r="G48" s="52">
        <f t="shared" ref="G48:G49" si="12">100*(F48/F47-1)</f>
        <v>12.828963842100594</v>
      </c>
      <c r="H48" s="52">
        <f t="shared" ref="H48:H49" si="13">100*(F48/F44-1)</f>
        <v>-35.647595005479204</v>
      </c>
      <c r="I48" s="52">
        <f t="shared" ref="I48:I49" si="14">100*(C48/SUM(C48,F48))</f>
        <v>12.743154161250636</v>
      </c>
      <c r="J48" s="52">
        <f t="shared" ref="J48:J49" si="15">100*(F48/SUM(C48,F48))</f>
        <v>87.256845838749371</v>
      </c>
      <c r="L48" s="55"/>
      <c r="M48" s="55"/>
      <c r="N48" s="64"/>
      <c r="O48" s="55"/>
      <c r="P48" s="55"/>
    </row>
    <row r="49" spans="1:16" x14ac:dyDescent="0.3">
      <c r="A49" s="129"/>
      <c r="B49" s="54" t="s">
        <v>101</v>
      </c>
      <c r="C49" s="51">
        <v>72674.089176380003</v>
      </c>
      <c r="D49" s="52">
        <f t="shared" si="10"/>
        <v>-15.036775123530155</v>
      </c>
      <c r="E49" s="52">
        <f t="shared" si="11"/>
        <v>50.664144352810766</v>
      </c>
      <c r="F49" s="51">
        <v>603661.67849353002</v>
      </c>
      <c r="G49" s="52">
        <f t="shared" si="12"/>
        <v>3.0676620247916064</v>
      </c>
      <c r="H49" s="52">
        <f t="shared" si="13"/>
        <v>-19.944328969138159</v>
      </c>
      <c r="I49" s="52">
        <f t="shared" si="14"/>
        <v>10.745267757574675</v>
      </c>
      <c r="J49" s="52">
        <f t="shared" si="15"/>
        <v>89.254732242425334</v>
      </c>
      <c r="L49" s="55"/>
      <c r="M49" s="55"/>
      <c r="N49" s="64"/>
      <c r="O49" s="55"/>
      <c r="P49" s="55"/>
    </row>
    <row r="50" spans="1:16" x14ac:dyDescent="0.3">
      <c r="A50" s="156">
        <v>2024</v>
      </c>
      <c r="B50" s="54" t="s">
        <v>98</v>
      </c>
      <c r="C50" s="51">
        <v>90135.963187999994</v>
      </c>
      <c r="D50" s="52">
        <f t="shared" ref="D50" si="16">100*(C50/C49-1)</f>
        <v>24.027647555705901</v>
      </c>
      <c r="E50" s="52">
        <f t="shared" ref="E50" si="17">100*(C50/C46-1)</f>
        <v>24.514398933616842</v>
      </c>
      <c r="F50" s="51">
        <v>490542.98643400002</v>
      </c>
      <c r="G50" s="52">
        <f t="shared" ref="G50" si="18">100*(F50/F49-1)</f>
        <v>-18.738756507092468</v>
      </c>
      <c r="H50" s="52">
        <f t="shared" ref="H50" si="19">100*(F50/F46-1)</f>
        <v>-11.537502590016436</v>
      </c>
      <c r="I50" s="52">
        <f t="shared" ref="I50" si="20">100*(C50/SUM(C50,F50))</f>
        <v>15.52251261160321</v>
      </c>
      <c r="J50" s="52">
        <f t="shared" ref="J50" si="21">100*(F50/SUM(C50,F50))</f>
        <v>84.477487388396796</v>
      </c>
    </row>
    <row r="51" spans="1:16" x14ac:dyDescent="0.3">
      <c r="A51" s="157"/>
      <c r="B51" s="54" t="s">
        <v>99</v>
      </c>
      <c r="C51" s="69">
        <v>133789.521977</v>
      </c>
      <c r="D51" s="52">
        <f t="shared" ref="D51" si="22">100*(C51/C50-1)</f>
        <v>48.430789714811297</v>
      </c>
      <c r="E51" s="52">
        <f t="shared" ref="E51" si="23">100*(C51/C47-1)</f>
        <v>44.728373970551871</v>
      </c>
      <c r="F51" s="69">
        <v>751167.88129699999</v>
      </c>
      <c r="G51" s="52">
        <f t="shared" ref="G51" si="24">100*(F51/F50-1)</f>
        <v>53.129878944475671</v>
      </c>
      <c r="H51" s="52">
        <f t="shared" ref="H51" si="25">100*(F51/F47-1)</f>
        <v>44.70596291233737</v>
      </c>
      <c r="I51" s="52">
        <f t="shared" ref="I51" si="26">100*(C51/SUM(C51,F51))</f>
        <v>15.11818777740381</v>
      </c>
      <c r="J51" s="52">
        <f t="shared" ref="J51" si="27">100*(F51/SUM(C51,F51))</f>
        <v>84.881812222596196</v>
      </c>
    </row>
    <row r="52" spans="1:16" x14ac:dyDescent="0.3">
      <c r="A52" s="158"/>
      <c r="B52" s="54" t="s">
        <v>100</v>
      </c>
      <c r="C52" s="69">
        <v>170078.59277399999</v>
      </c>
      <c r="D52" s="52">
        <f t="shared" ref="D52" si="28">100*(C52/C51-1)</f>
        <v>27.124000639779933</v>
      </c>
      <c r="E52" s="52">
        <f t="shared" ref="E52" si="29">100*(C52/C48-1)</f>
        <v>98.838759292321086</v>
      </c>
      <c r="F52" s="69">
        <v>800865.47404200002</v>
      </c>
      <c r="G52" s="52">
        <f t="shared" ref="G52" si="30">100*(F52/F51-1)</f>
        <v>6.6160433615971348</v>
      </c>
      <c r="H52" s="52">
        <f t="shared" ref="H52" si="31">100*(F52/F48-1)</f>
        <v>36.737737289994413</v>
      </c>
      <c r="I52" s="52">
        <f t="shared" ref="I52" si="32">100*(C52/SUM(C52,F52))</f>
        <v>17.516827033274506</v>
      </c>
      <c r="J52" s="52">
        <f t="shared" ref="J52" si="33">100*(F52/SUM(C52,F52))</f>
        <v>82.48317296672549</v>
      </c>
    </row>
    <row r="54" spans="1:16" x14ac:dyDescent="0.3">
      <c r="A54" s="17" t="s">
        <v>102</v>
      </c>
    </row>
    <row r="55" spans="1:16" x14ac:dyDescent="0.3">
      <c r="A55" s="125" t="s">
        <v>103</v>
      </c>
      <c r="B55" s="125"/>
      <c r="C55" s="125"/>
      <c r="D55" s="125"/>
      <c r="E55" s="125"/>
      <c r="F55" s="125"/>
      <c r="G55" s="125"/>
      <c r="H55" s="125"/>
    </row>
    <row r="56" spans="1:16" x14ac:dyDescent="0.3">
      <c r="A56" s="125"/>
      <c r="B56" s="125"/>
      <c r="C56" s="125"/>
      <c r="D56" s="125"/>
      <c r="E56" s="125"/>
      <c r="F56" s="125"/>
      <c r="G56" s="125"/>
      <c r="H56" s="125"/>
    </row>
    <row r="57" spans="1:16" x14ac:dyDescent="0.3">
      <c r="A57" s="17" t="s">
        <v>124</v>
      </c>
      <c r="E57" s="64"/>
      <c r="F57" s="55"/>
    </row>
    <row r="58" spans="1:16" x14ac:dyDescent="0.3">
      <c r="A58" s="17" t="s">
        <v>125</v>
      </c>
    </row>
  </sheetData>
  <autoFilter ref="B1:B13" xr:uid="{00000000-0009-0000-0000-00000B000000}"/>
  <mergeCells count="29">
    <mergeCell ref="A55:H56"/>
    <mergeCell ref="A8:J8"/>
    <mergeCell ref="H10:J10"/>
    <mergeCell ref="A11:A13"/>
    <mergeCell ref="B11:B13"/>
    <mergeCell ref="C11:E11"/>
    <mergeCell ref="F11:H11"/>
    <mergeCell ref="A9:J9"/>
    <mergeCell ref="I11:I13"/>
    <mergeCell ref="J11:J13"/>
    <mergeCell ref="C12:C13"/>
    <mergeCell ref="D12:E12"/>
    <mergeCell ref="F12:F13"/>
    <mergeCell ref="G12:H12"/>
    <mergeCell ref="A30:A33"/>
    <mergeCell ref="A14:A17"/>
    <mergeCell ref="A46:A49"/>
    <mergeCell ref="A2:H2"/>
    <mergeCell ref="A3:H3"/>
    <mergeCell ref="A4:H4"/>
    <mergeCell ref="A5:H5"/>
    <mergeCell ref="A7:J7"/>
    <mergeCell ref="A42:A45"/>
    <mergeCell ref="A34:A37"/>
    <mergeCell ref="A18:A21"/>
    <mergeCell ref="A22:A25"/>
    <mergeCell ref="A26:A29"/>
    <mergeCell ref="A38:A41"/>
    <mergeCell ref="A50:A5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79"/>
  <sheetViews>
    <sheetView zoomScale="130" zoomScaleNormal="130" workbookViewId="0">
      <selection activeCell="I37" sqref="I37"/>
    </sheetView>
  </sheetViews>
  <sheetFormatPr baseColWidth="10" defaultColWidth="11.453125" defaultRowHeight="13" x14ac:dyDescent="0.3"/>
  <cols>
    <col min="1" max="1" width="24.81640625" style="8" customWidth="1"/>
    <col min="2" max="2" width="141.26953125" style="8" customWidth="1"/>
    <col min="3" max="16384" width="11.453125" style="8"/>
  </cols>
  <sheetData>
    <row r="1" spans="1:4" x14ac:dyDescent="0.3">
      <c r="A1" s="107"/>
      <c r="B1" s="108"/>
    </row>
    <row r="2" spans="1:4" x14ac:dyDescent="0.3">
      <c r="A2" s="109" t="s">
        <v>23</v>
      </c>
      <c r="B2" s="110"/>
    </row>
    <row r="3" spans="1:4" x14ac:dyDescent="0.3">
      <c r="A3" s="109" t="s">
        <v>24</v>
      </c>
      <c r="B3" s="110"/>
    </row>
    <row r="4" spans="1:4" x14ac:dyDescent="0.3">
      <c r="A4" s="109">
        <v>2016</v>
      </c>
      <c r="B4" s="110"/>
    </row>
    <row r="5" spans="1:4" x14ac:dyDescent="0.3">
      <c r="A5" s="26"/>
      <c r="B5" s="27"/>
    </row>
    <row r="6" spans="1:4" x14ac:dyDescent="0.3">
      <c r="A6" s="28"/>
      <c r="B6" s="29"/>
    </row>
    <row r="7" spans="1:4" ht="14" x14ac:dyDescent="0.3">
      <c r="A7" s="31" t="s">
        <v>25</v>
      </c>
      <c r="B7" s="31" t="s">
        <v>26</v>
      </c>
    </row>
    <row r="8" spans="1:4" ht="15" customHeight="1" x14ac:dyDescent="0.3">
      <c r="A8" s="32" t="s">
        <v>27</v>
      </c>
      <c r="B8" s="34" t="s">
        <v>28</v>
      </c>
    </row>
    <row r="9" spans="1:4" x14ac:dyDescent="0.3">
      <c r="A9" s="32" t="s">
        <v>29</v>
      </c>
      <c r="B9" s="34" t="s">
        <v>30</v>
      </c>
    </row>
    <row r="10" spans="1:4" x14ac:dyDescent="0.3">
      <c r="A10" s="32" t="s">
        <v>31</v>
      </c>
      <c r="B10" s="34" t="s">
        <v>32</v>
      </c>
    </row>
    <row r="11" spans="1:4" x14ac:dyDescent="0.3">
      <c r="A11" s="32" t="s">
        <v>33</v>
      </c>
      <c r="B11" s="34" t="s">
        <v>34</v>
      </c>
    </row>
    <row r="12" spans="1:4" ht="92.25" customHeight="1" x14ac:dyDescent="0.3">
      <c r="A12" s="32" t="s">
        <v>35</v>
      </c>
      <c r="B12" s="33" t="s">
        <v>36</v>
      </c>
    </row>
    <row r="13" spans="1:4" ht="25" customHeight="1" x14ac:dyDescent="0.3">
      <c r="A13" s="32" t="s">
        <v>37</v>
      </c>
      <c r="B13" s="35" t="s">
        <v>38</v>
      </c>
    </row>
    <row r="14" spans="1:4" ht="25" customHeight="1" x14ac:dyDescent="0.3">
      <c r="A14" s="111" t="s">
        <v>39</v>
      </c>
      <c r="B14" s="36" t="s">
        <v>40</v>
      </c>
    </row>
    <row r="15" spans="1:4" ht="25" customHeight="1" x14ac:dyDescent="0.3">
      <c r="A15" s="112"/>
      <c r="B15" s="37" t="s">
        <v>41</v>
      </c>
      <c r="D15" s="8" t="s">
        <v>42</v>
      </c>
    </row>
    <row r="16" spans="1:4" ht="25" customHeight="1" x14ac:dyDescent="0.3">
      <c r="A16" s="112"/>
      <c r="B16" s="37" t="s">
        <v>43</v>
      </c>
    </row>
    <row r="17" spans="1:4" ht="25" customHeight="1" x14ac:dyDescent="0.3">
      <c r="A17" s="112"/>
      <c r="B17" s="38" t="s">
        <v>44</v>
      </c>
    </row>
    <row r="18" spans="1:4" ht="14.25" customHeight="1" x14ac:dyDescent="0.3">
      <c r="A18" s="111" t="s">
        <v>45</v>
      </c>
      <c r="B18" s="124" t="s">
        <v>46</v>
      </c>
      <c r="D18" s="8" t="s">
        <v>42</v>
      </c>
    </row>
    <row r="19" spans="1:4" ht="14.25" customHeight="1" x14ac:dyDescent="0.3">
      <c r="A19" s="112"/>
      <c r="B19" s="117"/>
    </row>
    <row r="20" spans="1:4" ht="14.25" customHeight="1" x14ac:dyDescent="0.3">
      <c r="A20" s="112"/>
      <c r="B20" s="117" t="s">
        <v>47</v>
      </c>
      <c r="D20" s="8" t="s">
        <v>42</v>
      </c>
    </row>
    <row r="21" spans="1:4" ht="14.25" customHeight="1" x14ac:dyDescent="0.3">
      <c r="A21" s="112"/>
      <c r="B21" s="117"/>
    </row>
    <row r="22" spans="1:4" ht="14.25" customHeight="1" x14ac:dyDescent="0.3">
      <c r="A22" s="112"/>
      <c r="B22" s="40" t="s">
        <v>48</v>
      </c>
      <c r="D22" s="8" t="s">
        <v>42</v>
      </c>
    </row>
    <row r="23" spans="1:4" ht="14.25" customHeight="1" x14ac:dyDescent="0.3">
      <c r="A23" s="112"/>
      <c r="B23" s="40" t="s">
        <v>49</v>
      </c>
    </row>
    <row r="24" spans="1:4" ht="14.25" customHeight="1" x14ac:dyDescent="0.3">
      <c r="A24" s="112"/>
      <c r="B24" s="40" t="s">
        <v>50</v>
      </c>
    </row>
    <row r="25" spans="1:4" ht="14.25" customHeight="1" x14ac:dyDescent="0.3">
      <c r="A25" s="112"/>
      <c r="B25" s="40" t="s">
        <v>51</v>
      </c>
    </row>
    <row r="26" spans="1:4" ht="14.25" customHeight="1" x14ac:dyDescent="0.3">
      <c r="A26" s="112"/>
      <c r="B26" s="40" t="s">
        <v>52</v>
      </c>
    </row>
    <row r="27" spans="1:4" ht="14.25" customHeight="1" x14ac:dyDescent="0.3">
      <c r="A27" s="112"/>
      <c r="B27" s="40" t="s">
        <v>53</v>
      </c>
    </row>
    <row r="28" spans="1:4" ht="14.25" customHeight="1" x14ac:dyDescent="0.3">
      <c r="A28" s="112"/>
      <c r="B28" s="117" t="s">
        <v>54</v>
      </c>
    </row>
    <row r="29" spans="1:4" ht="14.25" customHeight="1" x14ac:dyDescent="0.3">
      <c r="A29" s="112"/>
      <c r="B29" s="117"/>
    </row>
    <row r="30" spans="1:4" ht="14.25" customHeight="1" x14ac:dyDescent="0.3">
      <c r="A30" s="112"/>
      <c r="B30" s="117" t="s">
        <v>55</v>
      </c>
    </row>
    <row r="31" spans="1:4" ht="14.25" customHeight="1" x14ac:dyDescent="0.3">
      <c r="A31" s="112"/>
      <c r="B31" s="117"/>
    </row>
    <row r="32" spans="1:4" ht="14.25" customHeight="1" x14ac:dyDescent="0.3">
      <c r="A32" s="112"/>
      <c r="B32" s="117" t="s">
        <v>56</v>
      </c>
    </row>
    <row r="33" spans="1:2" ht="14.25" customHeight="1" x14ac:dyDescent="0.3">
      <c r="A33" s="112"/>
      <c r="B33" s="117" t="s">
        <v>42</v>
      </c>
    </row>
    <row r="34" spans="1:2" ht="14.25" customHeight="1" x14ac:dyDescent="0.3">
      <c r="A34" s="112"/>
      <c r="B34" s="40" t="s">
        <v>57</v>
      </c>
    </row>
    <row r="35" spans="1:2" ht="14.25" customHeight="1" x14ac:dyDescent="0.3">
      <c r="A35" s="112"/>
      <c r="B35" s="40" t="s">
        <v>58</v>
      </c>
    </row>
    <row r="36" spans="1:2" ht="14.25" customHeight="1" x14ac:dyDescent="0.3">
      <c r="A36" s="112"/>
      <c r="B36" s="40" t="s">
        <v>59</v>
      </c>
    </row>
    <row r="37" spans="1:2" ht="14.25" customHeight="1" x14ac:dyDescent="0.3">
      <c r="A37" s="112"/>
      <c r="B37" s="117" t="s">
        <v>60</v>
      </c>
    </row>
    <row r="38" spans="1:2" ht="14.25" customHeight="1" x14ac:dyDescent="0.3">
      <c r="A38" s="112"/>
      <c r="B38" s="117"/>
    </row>
    <row r="39" spans="1:2" ht="14.25" customHeight="1" x14ac:dyDescent="0.3">
      <c r="A39" s="112"/>
      <c r="B39" s="40" t="s">
        <v>61</v>
      </c>
    </row>
    <row r="40" spans="1:2" ht="15" customHeight="1" x14ac:dyDescent="0.3">
      <c r="A40" s="118" t="s">
        <v>62</v>
      </c>
      <c r="B40" s="41" t="s">
        <v>63</v>
      </c>
    </row>
    <row r="41" spans="1:2" ht="26" x14ac:dyDescent="0.3">
      <c r="A41" s="119"/>
      <c r="B41" s="39" t="s">
        <v>64</v>
      </c>
    </row>
    <row r="42" spans="1:2" x14ac:dyDescent="0.3">
      <c r="A42" s="120"/>
      <c r="B42" s="39" t="s">
        <v>65</v>
      </c>
    </row>
    <row r="43" spans="1:2" x14ac:dyDescent="0.3">
      <c r="A43" s="42" t="s">
        <v>66</v>
      </c>
      <c r="B43" s="34" t="s">
        <v>67</v>
      </c>
    </row>
    <row r="44" spans="1:2" ht="15" customHeight="1" x14ac:dyDescent="0.3">
      <c r="A44" s="121" t="s">
        <v>68</v>
      </c>
      <c r="B44" s="43" t="s">
        <v>69</v>
      </c>
    </row>
    <row r="45" spans="1:2" ht="15" customHeight="1" x14ac:dyDescent="0.3">
      <c r="A45" s="122"/>
      <c r="B45" s="44" t="s">
        <v>70</v>
      </c>
    </row>
    <row r="46" spans="1:2" ht="15" customHeight="1" x14ac:dyDescent="0.3">
      <c r="A46" s="123"/>
      <c r="B46" s="45" t="s">
        <v>71</v>
      </c>
    </row>
    <row r="47" spans="1:2" ht="27" customHeight="1" x14ac:dyDescent="0.3">
      <c r="A47" s="32" t="s">
        <v>72</v>
      </c>
      <c r="B47" s="34" t="s">
        <v>73</v>
      </c>
    </row>
    <row r="48" spans="1:2" ht="26" x14ac:dyDescent="0.3">
      <c r="A48" s="32" t="s">
        <v>74</v>
      </c>
      <c r="B48" s="34" t="s">
        <v>75</v>
      </c>
    </row>
    <row r="49" spans="1:2" ht="25.5" customHeight="1" x14ac:dyDescent="0.3">
      <c r="A49" s="32" t="s">
        <v>76</v>
      </c>
      <c r="B49" s="34" t="s">
        <v>77</v>
      </c>
    </row>
    <row r="50" spans="1:2" x14ac:dyDescent="0.3">
      <c r="A50" s="32" t="s">
        <v>78</v>
      </c>
      <c r="B50" s="34" t="s">
        <v>79</v>
      </c>
    </row>
    <row r="51" spans="1:2" x14ac:dyDescent="0.3">
      <c r="A51" s="114" t="s">
        <v>80</v>
      </c>
      <c r="B51" s="114"/>
    </row>
    <row r="52" spans="1:2" ht="30" customHeight="1" x14ac:dyDescent="0.3">
      <c r="A52" s="116" t="s">
        <v>81</v>
      </c>
      <c r="B52" s="116"/>
    </row>
    <row r="53" spans="1:2" x14ac:dyDescent="0.3">
      <c r="A53" s="30"/>
    </row>
    <row r="54" spans="1:2" x14ac:dyDescent="0.3">
      <c r="A54" s="30"/>
    </row>
    <row r="55" spans="1:2" x14ac:dyDescent="0.3">
      <c r="A55" s="30"/>
    </row>
    <row r="56" spans="1:2" x14ac:dyDescent="0.3">
      <c r="A56" s="115"/>
      <c r="B56" s="115"/>
    </row>
    <row r="57" spans="1:2" ht="15.5" x14ac:dyDescent="0.3">
      <c r="A57" s="113"/>
      <c r="B57" s="113"/>
    </row>
    <row r="58" spans="1:2" ht="15.5" x14ac:dyDescent="0.3">
      <c r="A58" s="113"/>
      <c r="B58" s="113"/>
    </row>
    <row r="59" spans="1:2" ht="15.5" x14ac:dyDescent="0.3">
      <c r="A59" s="113"/>
      <c r="B59" s="113"/>
    </row>
    <row r="60" spans="1:2" ht="15.5" x14ac:dyDescent="0.3">
      <c r="A60" s="113"/>
      <c r="B60" s="113"/>
    </row>
    <row r="66" spans="1:1" ht="14" x14ac:dyDescent="0.3">
      <c r="A66" s="1"/>
    </row>
    <row r="67" spans="1:1" ht="14" x14ac:dyDescent="0.3">
      <c r="A67" s="1"/>
    </row>
    <row r="68" spans="1:1" ht="14" x14ac:dyDescent="0.3">
      <c r="A68" s="1"/>
    </row>
    <row r="69" spans="1:1" ht="14" x14ac:dyDescent="0.3">
      <c r="A69" s="1"/>
    </row>
    <row r="70" spans="1:1" ht="14" x14ac:dyDescent="0.3">
      <c r="A70" s="1"/>
    </row>
    <row r="71" spans="1:1" ht="14" x14ac:dyDescent="0.3">
      <c r="A71" s="1"/>
    </row>
    <row r="72" spans="1:1" ht="14" x14ac:dyDescent="0.3">
      <c r="A72" s="1"/>
    </row>
    <row r="73" spans="1:1" ht="14" x14ac:dyDescent="0.3">
      <c r="A73" s="1"/>
    </row>
    <row r="74" spans="1:1" ht="14" x14ac:dyDescent="0.3">
      <c r="A74" s="1"/>
    </row>
    <row r="75" spans="1:1" ht="14" x14ac:dyDescent="0.3">
      <c r="A75" s="1"/>
    </row>
    <row r="76" spans="1:1" ht="14" x14ac:dyDescent="0.3">
      <c r="A76" s="1"/>
    </row>
    <row r="77" spans="1:1" ht="14" x14ac:dyDescent="0.3">
      <c r="A77" s="1"/>
    </row>
    <row r="78" spans="1:1" ht="14" x14ac:dyDescent="0.3">
      <c r="A78" s="1"/>
    </row>
    <row r="79" spans="1:1" ht="14" x14ac:dyDescent="0.3">
      <c r="A79" s="1"/>
    </row>
  </sheetData>
  <mergeCells count="21">
    <mergeCell ref="B37:B38"/>
    <mergeCell ref="A40:A42"/>
    <mergeCell ref="A44:A46"/>
    <mergeCell ref="A18:A39"/>
    <mergeCell ref="B18:B19"/>
    <mergeCell ref="B20:B21"/>
    <mergeCell ref="B28:B29"/>
    <mergeCell ref="B30:B31"/>
    <mergeCell ref="B32:B33"/>
    <mergeCell ref="A60:B60"/>
    <mergeCell ref="A51:B51"/>
    <mergeCell ref="A56:B56"/>
    <mergeCell ref="A57:B57"/>
    <mergeCell ref="A58:B58"/>
    <mergeCell ref="A59:B59"/>
    <mergeCell ref="A52:B52"/>
    <mergeCell ref="A1:B1"/>
    <mergeCell ref="A2:B2"/>
    <mergeCell ref="A3:B3"/>
    <mergeCell ref="A4:B4"/>
    <mergeCell ref="A14:A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R66"/>
  <sheetViews>
    <sheetView showGridLines="0" topLeftCell="A30" zoomScale="110" zoomScaleNormal="110" workbookViewId="0">
      <selection activeCell="H54" sqref="H54"/>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82" customWidth="1"/>
    <col min="7" max="8" width="10.7265625" style="17" customWidth="1"/>
    <col min="9" max="9" width="12.26953125" style="17" customWidth="1"/>
    <col min="10" max="10" width="11.453125" style="17"/>
    <col min="11" max="11" width="15.453125" style="17" customWidth="1"/>
    <col min="12" max="12" width="14.453125" style="17" hidden="1" customWidth="1"/>
    <col min="13" max="13" width="17.26953125" style="17" hidden="1" customWidth="1"/>
    <col min="14" max="15" width="14.1796875" style="17" hidden="1" customWidth="1"/>
    <col min="16" max="17" width="0" style="17" hidden="1" customWidth="1"/>
    <col min="18" max="16384" width="11.453125" style="17"/>
  </cols>
  <sheetData>
    <row r="1" spans="1:18" s="12" customFormat="1" ht="13" x14ac:dyDescent="0.3">
      <c r="A1" s="9"/>
      <c r="B1" s="10"/>
      <c r="C1" s="10"/>
      <c r="D1" s="10"/>
      <c r="E1" s="10"/>
      <c r="F1" s="81"/>
      <c r="G1" s="10"/>
      <c r="H1" s="10"/>
      <c r="I1" s="11"/>
    </row>
    <row r="2" spans="1:18" s="12" customFormat="1" x14ac:dyDescent="0.3">
      <c r="A2" s="131" t="s">
        <v>82</v>
      </c>
      <c r="B2" s="132"/>
      <c r="C2" s="132"/>
      <c r="D2" s="132"/>
      <c r="E2" s="132"/>
      <c r="F2" s="132"/>
      <c r="G2" s="132"/>
      <c r="H2" s="132"/>
      <c r="I2" s="13"/>
    </row>
    <row r="3" spans="1:18" s="12" customFormat="1" x14ac:dyDescent="0.3">
      <c r="A3" s="131" t="s">
        <v>83</v>
      </c>
      <c r="B3" s="132"/>
      <c r="C3" s="132"/>
      <c r="D3" s="132"/>
      <c r="E3" s="132"/>
      <c r="F3" s="132"/>
      <c r="G3" s="132"/>
      <c r="H3" s="132"/>
      <c r="I3" s="13"/>
    </row>
    <row r="4" spans="1:18" s="12" customFormat="1" x14ac:dyDescent="0.3">
      <c r="A4" s="131" t="s">
        <v>84</v>
      </c>
      <c r="B4" s="132"/>
      <c r="C4" s="132"/>
      <c r="D4" s="132"/>
      <c r="E4" s="132"/>
      <c r="F4" s="132"/>
      <c r="G4" s="132"/>
      <c r="H4" s="132"/>
      <c r="I4" s="13"/>
    </row>
    <row r="5" spans="1:18" s="12" customFormat="1" x14ac:dyDescent="0.3">
      <c r="A5" s="131" t="s">
        <v>85</v>
      </c>
      <c r="B5" s="132"/>
      <c r="C5" s="132"/>
      <c r="D5" s="132"/>
      <c r="E5" s="132"/>
      <c r="F5" s="132"/>
      <c r="G5" s="132"/>
      <c r="H5" s="132"/>
      <c r="I5" s="13"/>
    </row>
    <row r="6" spans="1:18" s="12" customFormat="1" x14ac:dyDescent="0.3">
      <c r="A6" s="14"/>
      <c r="B6" s="15"/>
      <c r="C6" s="15"/>
      <c r="D6" s="15"/>
      <c r="E6" s="15"/>
      <c r="F6" s="15"/>
      <c r="G6" s="15"/>
      <c r="H6" s="15"/>
      <c r="I6" s="13"/>
    </row>
    <row r="7" spans="1:18" s="12" customFormat="1" x14ac:dyDescent="0.3">
      <c r="A7" s="133" t="s">
        <v>86</v>
      </c>
      <c r="B7" s="134"/>
      <c r="C7" s="134"/>
      <c r="D7" s="134"/>
      <c r="E7" s="134"/>
      <c r="F7" s="134"/>
      <c r="G7" s="134"/>
      <c r="H7" s="134"/>
      <c r="I7" s="13"/>
    </row>
    <row r="8" spans="1:18" x14ac:dyDescent="0.3">
      <c r="A8" s="133" t="s">
        <v>87</v>
      </c>
      <c r="B8" s="134"/>
      <c r="C8" s="134"/>
      <c r="D8" s="134"/>
      <c r="E8" s="134"/>
      <c r="F8" s="134"/>
      <c r="G8" s="134"/>
      <c r="H8" s="134"/>
      <c r="I8" s="16"/>
    </row>
    <row r="9" spans="1:18" x14ac:dyDescent="0.3">
      <c r="A9" s="131" t="s">
        <v>127</v>
      </c>
      <c r="B9" s="132"/>
      <c r="C9" s="132"/>
      <c r="D9" s="132"/>
      <c r="E9" s="132"/>
      <c r="F9" s="132"/>
      <c r="G9" s="132"/>
      <c r="H9" s="132"/>
      <c r="I9" s="16"/>
    </row>
    <row r="10" spans="1:18" x14ac:dyDescent="0.3">
      <c r="A10" s="18"/>
      <c r="B10" s="19"/>
      <c r="C10" s="19"/>
      <c r="D10" s="19"/>
      <c r="E10" s="19"/>
      <c r="F10" s="19"/>
      <c r="G10" s="140" t="s">
        <v>88</v>
      </c>
      <c r="H10" s="140"/>
      <c r="I10" s="141"/>
    </row>
    <row r="11" spans="1:18" ht="15" customHeight="1" x14ac:dyDescent="0.3">
      <c r="A11" s="138" t="s">
        <v>89</v>
      </c>
      <c r="B11" s="138" t="s">
        <v>90</v>
      </c>
      <c r="C11" s="142" t="s">
        <v>91</v>
      </c>
      <c r="D11" s="130"/>
      <c r="E11" s="144"/>
      <c r="F11" s="142" t="s">
        <v>92</v>
      </c>
      <c r="G11" s="130"/>
      <c r="H11" s="130"/>
      <c r="I11" s="139" t="s">
        <v>93</v>
      </c>
    </row>
    <row r="12" spans="1:18" ht="15" customHeight="1" x14ac:dyDescent="0.3">
      <c r="A12" s="138"/>
      <c r="B12" s="138"/>
      <c r="C12" s="138" t="s">
        <v>94</v>
      </c>
      <c r="D12" s="130" t="s">
        <v>95</v>
      </c>
      <c r="E12" s="130"/>
      <c r="F12" s="138" t="s">
        <v>94</v>
      </c>
      <c r="G12" s="130" t="s">
        <v>95</v>
      </c>
      <c r="H12" s="130"/>
      <c r="I12" s="143"/>
    </row>
    <row r="13" spans="1:18" x14ac:dyDescent="0.3">
      <c r="A13" s="139"/>
      <c r="B13" s="139"/>
      <c r="C13" s="139"/>
      <c r="D13" s="48" t="s">
        <v>96</v>
      </c>
      <c r="E13" s="49" t="s">
        <v>97</v>
      </c>
      <c r="F13" s="139"/>
      <c r="G13" s="48" t="s">
        <v>96</v>
      </c>
      <c r="H13" s="49" t="s">
        <v>97</v>
      </c>
      <c r="I13" s="143"/>
    </row>
    <row r="14" spans="1:18" x14ac:dyDescent="0.3">
      <c r="A14" s="126">
        <v>2015</v>
      </c>
      <c r="B14" s="54" t="s">
        <v>98</v>
      </c>
      <c r="C14" s="51">
        <v>36191</v>
      </c>
      <c r="D14" s="52"/>
      <c r="E14" s="52"/>
      <c r="F14" s="51">
        <v>11684</v>
      </c>
      <c r="G14" s="67"/>
      <c r="H14" s="67"/>
      <c r="I14" s="67">
        <f t="shared" ref="I14:I33" si="0">100*(F14/C14)</f>
        <v>32.284269569782545</v>
      </c>
      <c r="R14" s="55"/>
    </row>
    <row r="15" spans="1:18" ht="14.5" x14ac:dyDescent="0.35">
      <c r="A15" s="127"/>
      <c r="B15" s="54" t="s">
        <v>99</v>
      </c>
      <c r="C15" s="51">
        <v>35049</v>
      </c>
      <c r="D15" s="52">
        <v>-3.776677236612386</v>
      </c>
      <c r="E15" s="52"/>
      <c r="F15" s="51">
        <v>10687</v>
      </c>
      <c r="G15" s="67">
        <f t="shared" ref="G15:G33" si="1">100*(F15/F14-1)</f>
        <v>-8.533036631290658</v>
      </c>
      <c r="H15" s="67"/>
      <c r="I15" s="67">
        <f t="shared" si="0"/>
        <v>30.491597477816772</v>
      </c>
      <c r="N15" s="62"/>
      <c r="O15"/>
      <c r="R15" s="55"/>
    </row>
    <row r="16" spans="1:18" ht="14.5" x14ac:dyDescent="0.35">
      <c r="A16" s="127"/>
      <c r="B16" s="54" t="s">
        <v>100</v>
      </c>
      <c r="C16" s="51">
        <v>37772</v>
      </c>
      <c r="D16" s="52">
        <v>5.2134631762135797</v>
      </c>
      <c r="E16" s="67"/>
      <c r="F16" s="51">
        <v>11383</v>
      </c>
      <c r="G16" s="67">
        <f t="shared" si="1"/>
        <v>6.5125853841115466</v>
      </c>
      <c r="H16" s="67"/>
      <c r="I16" s="67">
        <f t="shared" si="0"/>
        <v>30.136079635708988</v>
      </c>
      <c r="N16"/>
      <c r="O16"/>
      <c r="R16" s="55"/>
    </row>
    <row r="17" spans="1:18" x14ac:dyDescent="0.3">
      <c r="A17" s="128"/>
      <c r="B17" s="54" t="s">
        <v>101</v>
      </c>
      <c r="C17" s="51">
        <v>39868</v>
      </c>
      <c r="D17" s="52">
        <v>5.9053316910082572</v>
      </c>
      <c r="E17" s="67"/>
      <c r="F17" s="51">
        <v>11427</v>
      </c>
      <c r="G17" s="67">
        <f t="shared" si="1"/>
        <v>0.38654133356759157</v>
      </c>
      <c r="H17" s="67"/>
      <c r="I17" s="67">
        <f t="shared" si="0"/>
        <v>28.662084880104345</v>
      </c>
      <c r="R17" s="55"/>
    </row>
    <row r="18" spans="1:18" x14ac:dyDescent="0.3">
      <c r="A18" s="126">
        <v>2016</v>
      </c>
      <c r="B18" s="54" t="s">
        <v>98</v>
      </c>
      <c r="C18" s="51">
        <v>37343</v>
      </c>
      <c r="D18" s="52">
        <v>-1.4521649553052214</v>
      </c>
      <c r="E18" s="67">
        <f t="shared" ref="E18:E41" si="2">100*(C18/C14-1)</f>
        <v>3.1831118233815126</v>
      </c>
      <c r="F18" s="51">
        <v>11605</v>
      </c>
      <c r="G18" s="67">
        <f t="shared" si="1"/>
        <v>1.5577141857005428</v>
      </c>
      <c r="H18" s="67">
        <f t="shared" ref="H18:H33" si="3">100*(F18/F14-1)</f>
        <v>-0.67613830879835746</v>
      </c>
      <c r="I18" s="67">
        <f t="shared" si="0"/>
        <v>31.07677476367726</v>
      </c>
      <c r="R18" s="55"/>
    </row>
    <row r="19" spans="1:18" x14ac:dyDescent="0.3">
      <c r="A19" s="127"/>
      <c r="B19" s="54" t="s">
        <v>99</v>
      </c>
      <c r="C19" s="51">
        <v>41441</v>
      </c>
      <c r="D19" s="52">
        <v>7.8904774750472058</v>
      </c>
      <c r="E19" s="67">
        <f t="shared" si="2"/>
        <v>18.23732488801393</v>
      </c>
      <c r="F19" s="51">
        <v>12598</v>
      </c>
      <c r="G19" s="67">
        <f t="shared" si="1"/>
        <v>8.556656613528645</v>
      </c>
      <c r="H19" s="67">
        <f t="shared" si="3"/>
        <v>17.881538317582102</v>
      </c>
      <c r="I19" s="67">
        <f t="shared" si="0"/>
        <v>30.39984556357231</v>
      </c>
      <c r="R19" s="55"/>
    </row>
    <row r="20" spans="1:18" x14ac:dyDescent="0.3">
      <c r="A20" s="127"/>
      <c r="B20" s="54" t="s">
        <v>100</v>
      </c>
      <c r="C20" s="51">
        <v>41128</v>
      </c>
      <c r="D20" s="52">
        <v>-1.9064883110388848</v>
      </c>
      <c r="E20" s="67">
        <f t="shared" si="2"/>
        <v>8.8848882770306012</v>
      </c>
      <c r="F20" s="51">
        <v>11811</v>
      </c>
      <c r="G20" s="67">
        <f t="shared" si="1"/>
        <v>-6.2470233370376267</v>
      </c>
      <c r="H20" s="67">
        <f t="shared" si="3"/>
        <v>3.7599929719757563</v>
      </c>
      <c r="I20" s="67">
        <f t="shared" si="0"/>
        <v>28.717661933475981</v>
      </c>
      <c r="R20" s="55"/>
    </row>
    <row r="21" spans="1:18" ht="15" customHeight="1" x14ac:dyDescent="0.3">
      <c r="A21" s="128"/>
      <c r="B21" s="54" t="s">
        <v>101</v>
      </c>
      <c r="C21" s="51">
        <v>46070</v>
      </c>
      <c r="D21" s="52">
        <v>12.05633084814886</v>
      </c>
      <c r="E21" s="67">
        <f t="shared" si="2"/>
        <v>15.556335908498053</v>
      </c>
      <c r="F21" s="51">
        <v>11871</v>
      </c>
      <c r="G21" s="67">
        <f t="shared" si="1"/>
        <v>0.5080010160020354</v>
      </c>
      <c r="H21" s="67">
        <f t="shared" si="3"/>
        <v>3.8855342609608767</v>
      </c>
      <c r="I21" s="67">
        <f t="shared" si="0"/>
        <v>25.767310614282614</v>
      </c>
      <c r="R21" s="55"/>
    </row>
    <row r="22" spans="1:18" x14ac:dyDescent="0.3">
      <c r="A22" s="126">
        <v>2017</v>
      </c>
      <c r="B22" s="54" t="s">
        <v>98</v>
      </c>
      <c r="C22" s="51">
        <v>37499</v>
      </c>
      <c r="D22" s="52">
        <v>-20.582883139038955</v>
      </c>
      <c r="E22" s="67">
        <f t="shared" si="2"/>
        <v>0.41774897571165148</v>
      </c>
      <c r="F22" s="51">
        <v>9169</v>
      </c>
      <c r="G22" s="67">
        <f t="shared" si="1"/>
        <v>-22.761351191980459</v>
      </c>
      <c r="H22" s="67">
        <f t="shared" si="3"/>
        <v>-20.990952175786305</v>
      </c>
      <c r="I22" s="67">
        <f t="shared" si="0"/>
        <v>24.451318701832047</v>
      </c>
      <c r="R22" s="55"/>
    </row>
    <row r="23" spans="1:18" x14ac:dyDescent="0.3">
      <c r="A23" s="127"/>
      <c r="B23" s="54" t="s">
        <v>99</v>
      </c>
      <c r="C23" s="51">
        <v>39580</v>
      </c>
      <c r="D23" s="52">
        <v>7.8335899180122368</v>
      </c>
      <c r="E23" s="67">
        <f t="shared" si="2"/>
        <v>-4.4907217489925433</v>
      </c>
      <c r="F23" s="51">
        <v>10329</v>
      </c>
      <c r="G23" s="67">
        <f t="shared" si="1"/>
        <v>12.651325117242873</v>
      </c>
      <c r="H23" s="67">
        <f t="shared" si="3"/>
        <v>-18.010795364343547</v>
      </c>
      <c r="I23" s="67">
        <f t="shared" si="0"/>
        <v>26.096513390601313</v>
      </c>
      <c r="R23" s="55"/>
    </row>
    <row r="24" spans="1:18" x14ac:dyDescent="0.3">
      <c r="A24" s="127"/>
      <c r="B24" s="54" t="s">
        <v>100</v>
      </c>
      <c r="C24" s="51">
        <v>41620</v>
      </c>
      <c r="D24" s="52">
        <v>5.3222218533151846</v>
      </c>
      <c r="E24" s="67">
        <f t="shared" si="2"/>
        <v>1.1962653180315197</v>
      </c>
      <c r="F24" s="51">
        <v>10467</v>
      </c>
      <c r="G24" s="67">
        <f t="shared" si="1"/>
        <v>1.3360441475457341</v>
      </c>
      <c r="H24" s="67">
        <f t="shared" si="3"/>
        <v>-11.379222758445518</v>
      </c>
      <c r="I24" s="67">
        <f t="shared" si="0"/>
        <v>25.148966842864006</v>
      </c>
      <c r="J24" s="57"/>
      <c r="R24" s="55"/>
    </row>
    <row r="25" spans="1:18" x14ac:dyDescent="0.3">
      <c r="A25" s="128"/>
      <c r="B25" s="54" t="s">
        <v>101</v>
      </c>
      <c r="C25" s="51">
        <v>51444</v>
      </c>
      <c r="D25" s="52">
        <v>23.816278923144822</v>
      </c>
      <c r="E25" s="67">
        <f t="shared" si="2"/>
        <v>11.664857825048847</v>
      </c>
      <c r="F25" s="51">
        <v>13654</v>
      </c>
      <c r="G25" s="67">
        <f t="shared" si="1"/>
        <v>30.448074902073174</v>
      </c>
      <c r="H25" s="67">
        <f t="shared" si="3"/>
        <v>15.019796141858311</v>
      </c>
      <c r="I25" s="67">
        <f t="shared" si="0"/>
        <v>26.541481999844489</v>
      </c>
      <c r="R25" s="55"/>
    </row>
    <row r="26" spans="1:18" x14ac:dyDescent="0.3">
      <c r="A26" s="126">
        <v>2018</v>
      </c>
      <c r="B26" s="54" t="s">
        <v>98</v>
      </c>
      <c r="C26" s="51">
        <v>37065</v>
      </c>
      <c r="D26" s="52">
        <f>100*(C26/C25-1)</f>
        <v>-27.950781432236994</v>
      </c>
      <c r="E26" s="67">
        <f t="shared" si="2"/>
        <v>-1.1573641963785741</v>
      </c>
      <c r="F26" s="51">
        <v>9353</v>
      </c>
      <c r="G26" s="67">
        <f t="shared" si="1"/>
        <v>-31.499926761388608</v>
      </c>
      <c r="H26" s="67">
        <f t="shared" si="3"/>
        <v>2.0067619151488802</v>
      </c>
      <c r="I26" s="67">
        <f t="shared" si="0"/>
        <v>25.234048293538379</v>
      </c>
      <c r="R26" s="55"/>
    </row>
    <row r="27" spans="1:18" x14ac:dyDescent="0.3">
      <c r="A27" s="127"/>
      <c r="B27" s="54" t="s">
        <v>99</v>
      </c>
      <c r="C27" s="51">
        <v>43198</v>
      </c>
      <c r="D27" s="52">
        <f>100*(C27/C26-1)</f>
        <v>16.546607311479832</v>
      </c>
      <c r="E27" s="67">
        <f t="shared" si="2"/>
        <v>9.1409802930773054</v>
      </c>
      <c r="F27" s="51">
        <v>10940</v>
      </c>
      <c r="G27" s="67">
        <f t="shared" si="1"/>
        <v>16.967817812466592</v>
      </c>
      <c r="H27" s="67">
        <f t="shared" si="3"/>
        <v>5.915383870655444</v>
      </c>
      <c r="I27" s="67">
        <f t="shared" si="0"/>
        <v>25.325246539191632</v>
      </c>
      <c r="R27" s="55"/>
    </row>
    <row r="28" spans="1:18" x14ac:dyDescent="0.3">
      <c r="A28" s="127"/>
      <c r="B28" s="54" t="s">
        <v>100</v>
      </c>
      <c r="C28" s="51">
        <v>44722</v>
      </c>
      <c r="D28" s="52">
        <f>100*(C28/C27-1)</f>
        <v>3.5279411083846579</v>
      </c>
      <c r="E28" s="67">
        <f t="shared" si="2"/>
        <v>7.4531475252282542</v>
      </c>
      <c r="F28" s="51">
        <v>10399</v>
      </c>
      <c r="G28" s="67">
        <f t="shared" si="1"/>
        <v>-4.9451553930530139</v>
      </c>
      <c r="H28" s="67">
        <f t="shared" si="3"/>
        <v>-0.64966083882679326</v>
      </c>
      <c r="I28" s="67">
        <f t="shared" si="0"/>
        <v>23.252537900809443</v>
      </c>
      <c r="J28" s="55"/>
      <c r="R28" s="55"/>
    </row>
    <row r="29" spans="1:18" x14ac:dyDescent="0.3">
      <c r="A29" s="128"/>
      <c r="B29" s="54" t="s">
        <v>101</v>
      </c>
      <c r="C29" s="51">
        <v>49634</v>
      </c>
      <c r="D29" s="52">
        <f>100*(C29/C28-1)</f>
        <v>10.9834086132105</v>
      </c>
      <c r="E29" s="67">
        <f t="shared" si="2"/>
        <v>-3.518388927766114</v>
      </c>
      <c r="F29" s="51">
        <v>11332</v>
      </c>
      <c r="G29" s="67">
        <f>100*(F29/F28-1)</f>
        <v>8.9720165400519303</v>
      </c>
      <c r="H29" s="67">
        <f t="shared" si="3"/>
        <v>-17.006005566134462</v>
      </c>
      <c r="I29" s="67">
        <f t="shared" si="0"/>
        <v>22.831123826409318</v>
      </c>
      <c r="J29" s="55"/>
      <c r="R29" s="55"/>
    </row>
    <row r="30" spans="1:18" x14ac:dyDescent="0.3">
      <c r="A30" s="126">
        <v>2019</v>
      </c>
      <c r="B30" s="54" t="s">
        <v>98</v>
      </c>
      <c r="C30" s="51">
        <v>37407</v>
      </c>
      <c r="D30" s="67">
        <f>100*(C30/C29-1)</f>
        <v>-24.634323246161905</v>
      </c>
      <c r="E30" s="67">
        <f t="shared" si="2"/>
        <v>0.92270335896398326</v>
      </c>
      <c r="F30" s="51">
        <v>8279</v>
      </c>
      <c r="G30" s="67">
        <f>100*(F30/F29-1)</f>
        <v>-26.941404871161311</v>
      </c>
      <c r="H30" s="67">
        <f>100*(F30/F26-1)</f>
        <v>-11.482946648134284</v>
      </c>
      <c r="I30" s="67">
        <f t="shared" si="0"/>
        <v>22.132221242013529</v>
      </c>
      <c r="J30" s="61"/>
      <c r="R30" s="55"/>
    </row>
    <row r="31" spans="1:18" x14ac:dyDescent="0.3">
      <c r="A31" s="127"/>
      <c r="B31" s="54" t="s">
        <v>99</v>
      </c>
      <c r="C31" s="69">
        <v>44891</v>
      </c>
      <c r="D31" s="67">
        <f t="shared" ref="D31:D43" si="4">100*(C31/C30-1)</f>
        <v>20.006950570748792</v>
      </c>
      <c r="E31" s="67">
        <f t="shared" si="2"/>
        <v>3.9191629242094628</v>
      </c>
      <c r="F31" s="51">
        <v>9816</v>
      </c>
      <c r="G31" s="67">
        <f t="shared" si="1"/>
        <v>18.565044087450168</v>
      </c>
      <c r="H31" s="67">
        <f t="shared" si="3"/>
        <v>-10.27422303473492</v>
      </c>
      <c r="I31" s="67">
        <f t="shared" si="0"/>
        <v>21.866298367156002</v>
      </c>
      <c r="J31" s="55"/>
      <c r="R31" s="55"/>
    </row>
    <row r="32" spans="1:18" x14ac:dyDescent="0.3">
      <c r="A32" s="127"/>
      <c r="B32" s="54" t="s">
        <v>100</v>
      </c>
      <c r="C32" s="66">
        <v>50344</v>
      </c>
      <c r="D32" s="67">
        <f t="shared" si="4"/>
        <v>12.147200997972863</v>
      </c>
      <c r="E32" s="67">
        <f t="shared" si="2"/>
        <v>12.5709941415858</v>
      </c>
      <c r="F32" s="66">
        <v>10576</v>
      </c>
      <c r="G32" s="67">
        <f t="shared" si="1"/>
        <v>7.7424612876935583</v>
      </c>
      <c r="H32" s="67">
        <f t="shared" si="3"/>
        <v>1.7020867391095207</v>
      </c>
      <c r="I32" s="67">
        <f t="shared" si="0"/>
        <v>21.007468615922452</v>
      </c>
      <c r="J32" s="55"/>
      <c r="R32" s="55"/>
    </row>
    <row r="33" spans="1:18" x14ac:dyDescent="0.3">
      <c r="A33" s="128"/>
      <c r="B33" s="78" t="s">
        <v>101</v>
      </c>
      <c r="C33" s="79">
        <v>47531</v>
      </c>
      <c r="D33" s="67">
        <f t="shared" si="4"/>
        <v>-5.5875576036866326</v>
      </c>
      <c r="E33" s="67">
        <f t="shared" si="2"/>
        <v>-4.2370149494298293</v>
      </c>
      <c r="F33" s="79">
        <v>9814</v>
      </c>
      <c r="G33" s="80">
        <f t="shared" si="1"/>
        <v>-7.2049924357034829</v>
      </c>
      <c r="H33" s="80">
        <f t="shared" si="3"/>
        <v>-13.39569361101306</v>
      </c>
      <c r="I33" s="80">
        <f t="shared" si="0"/>
        <v>20.647577370558164</v>
      </c>
      <c r="J33" s="55"/>
      <c r="R33" s="55"/>
    </row>
    <row r="34" spans="1:18" x14ac:dyDescent="0.3">
      <c r="A34" s="126">
        <v>2020</v>
      </c>
      <c r="B34" s="54" t="s">
        <v>98</v>
      </c>
      <c r="C34" s="66">
        <v>39855</v>
      </c>
      <c r="D34" s="67">
        <f t="shared" si="4"/>
        <v>-16.149460352191202</v>
      </c>
      <c r="E34" s="67">
        <f t="shared" si="2"/>
        <v>6.5442296896302876</v>
      </c>
      <c r="F34" s="66">
        <v>8830</v>
      </c>
      <c r="G34" s="80">
        <f t="shared" ref="G34:G39" si="5">100*(F34/F33-1)</f>
        <v>-10.026492765437133</v>
      </c>
      <c r="H34" s="80">
        <f t="shared" ref="H34:H39" si="6">100*(F34/F30-1)</f>
        <v>6.6553931634255381</v>
      </c>
      <c r="I34" s="80">
        <f>100*(F34/C34)</f>
        <v>22.15531300966002</v>
      </c>
      <c r="J34" s="55"/>
      <c r="R34" s="55"/>
    </row>
    <row r="35" spans="1:18" x14ac:dyDescent="0.3">
      <c r="A35" s="127"/>
      <c r="B35" s="54" t="s">
        <v>99</v>
      </c>
      <c r="C35" s="66">
        <v>21107</v>
      </c>
      <c r="D35" s="67">
        <f t="shared" si="4"/>
        <v>-47.040521891857992</v>
      </c>
      <c r="E35" s="67">
        <f t="shared" si="2"/>
        <v>-52.981666703793628</v>
      </c>
      <c r="F35" s="66">
        <v>5671</v>
      </c>
      <c r="G35" s="67">
        <f t="shared" si="5"/>
        <v>-35.775764439411098</v>
      </c>
      <c r="H35" s="67">
        <f t="shared" si="6"/>
        <v>-42.226976365118176</v>
      </c>
      <c r="I35" s="67">
        <f t="shared" ref="I35:I40" si="7">100*(F35/C35)</f>
        <v>26.867863741886577</v>
      </c>
      <c r="J35" s="55"/>
      <c r="R35" s="55"/>
    </row>
    <row r="36" spans="1:18" x14ac:dyDescent="0.3">
      <c r="A36" s="127"/>
      <c r="B36" s="54" t="s">
        <v>100</v>
      </c>
      <c r="C36" s="66">
        <v>37504</v>
      </c>
      <c r="D36" s="67">
        <f t="shared" si="4"/>
        <v>77.68512815653574</v>
      </c>
      <c r="E36" s="67">
        <f t="shared" si="2"/>
        <v>-25.504528841569996</v>
      </c>
      <c r="F36" s="66">
        <v>9726</v>
      </c>
      <c r="G36" s="67">
        <f t="shared" si="5"/>
        <v>71.504143889966485</v>
      </c>
      <c r="H36" s="67">
        <f t="shared" si="6"/>
        <v>-8.0370650529500764</v>
      </c>
      <c r="I36" s="67">
        <f t="shared" si="7"/>
        <v>25.933233788395903</v>
      </c>
      <c r="J36" s="55"/>
      <c r="R36" s="55"/>
    </row>
    <row r="37" spans="1:18" x14ac:dyDescent="0.3">
      <c r="A37" s="128"/>
      <c r="B37" s="54" t="s">
        <v>101</v>
      </c>
      <c r="C37" s="66">
        <v>48848</v>
      </c>
      <c r="D37" s="67">
        <f t="shared" si="4"/>
        <v>30.24744027303754</v>
      </c>
      <c r="E37" s="67">
        <f t="shared" si="2"/>
        <v>2.7708232521933107</v>
      </c>
      <c r="F37" s="66">
        <v>12653</v>
      </c>
      <c r="G37" s="67">
        <f>100*(F37/F36-1)</f>
        <v>30.094591815751603</v>
      </c>
      <c r="H37" s="67">
        <f t="shared" si="6"/>
        <v>28.928061952313012</v>
      </c>
      <c r="I37" s="67">
        <f t="shared" si="7"/>
        <v>25.902800524074681</v>
      </c>
      <c r="J37" s="55"/>
      <c r="R37" s="55"/>
    </row>
    <row r="38" spans="1:18" x14ac:dyDescent="0.3">
      <c r="A38" s="126">
        <v>2021</v>
      </c>
      <c r="B38" s="54" t="s">
        <v>98</v>
      </c>
      <c r="C38" s="66">
        <v>44576</v>
      </c>
      <c r="D38" s="67">
        <f t="shared" si="4"/>
        <v>-8.7454962332132347</v>
      </c>
      <c r="E38" s="67">
        <f t="shared" si="2"/>
        <v>11.845439718981311</v>
      </c>
      <c r="F38" s="66">
        <v>11338</v>
      </c>
      <c r="G38" s="67">
        <f t="shared" si="5"/>
        <v>-10.392792223188174</v>
      </c>
      <c r="H38" s="67">
        <f t="shared" si="6"/>
        <v>28.403171007927529</v>
      </c>
      <c r="I38" s="67">
        <f t="shared" si="7"/>
        <v>25.435211773151472</v>
      </c>
      <c r="J38" s="55"/>
      <c r="R38" s="55"/>
    </row>
    <row r="39" spans="1:18" x14ac:dyDescent="0.3">
      <c r="A39" s="127"/>
      <c r="B39" s="54" t="s">
        <v>99</v>
      </c>
      <c r="C39" s="66">
        <v>49710</v>
      </c>
      <c r="D39" s="67">
        <f t="shared" si="4"/>
        <v>11.51740847092606</v>
      </c>
      <c r="E39" s="67">
        <f t="shared" si="2"/>
        <v>135.51428436063864</v>
      </c>
      <c r="F39" s="66">
        <v>12224</v>
      </c>
      <c r="G39" s="67">
        <f t="shared" si="5"/>
        <v>7.8144293526195119</v>
      </c>
      <c r="H39" s="67">
        <f t="shared" si="6"/>
        <v>115.55281255510491</v>
      </c>
      <c r="I39" s="67">
        <f t="shared" si="7"/>
        <v>24.590625628646148</v>
      </c>
      <c r="J39" s="55"/>
      <c r="R39" s="55"/>
    </row>
    <row r="40" spans="1:18" x14ac:dyDescent="0.3">
      <c r="A40" s="127"/>
      <c r="B40" s="54" t="s">
        <v>100</v>
      </c>
      <c r="C40" s="66">
        <v>59394</v>
      </c>
      <c r="D40" s="67">
        <f t="shared" si="4"/>
        <v>19.480989740494881</v>
      </c>
      <c r="E40" s="67">
        <f t="shared" si="2"/>
        <v>58.36710750853242</v>
      </c>
      <c r="F40" s="66">
        <v>16338</v>
      </c>
      <c r="G40" s="67">
        <f t="shared" ref="G40:G49" si="8">100*(F40/F39-1)</f>
        <v>33.655104712041897</v>
      </c>
      <c r="H40" s="67">
        <f t="shared" ref="H40:H49" si="9">100*(F40/F36-1)</f>
        <v>67.982726711906238</v>
      </c>
      <c r="I40" s="67">
        <f t="shared" si="7"/>
        <v>27.507829073643801</v>
      </c>
      <c r="J40" s="55"/>
      <c r="R40" s="55"/>
    </row>
    <row r="41" spans="1:18" x14ac:dyDescent="0.3">
      <c r="A41" s="128"/>
      <c r="B41" s="54" t="s">
        <v>101</v>
      </c>
      <c r="C41" s="66">
        <v>57839</v>
      </c>
      <c r="D41" s="67">
        <f t="shared" si="4"/>
        <v>-2.6181095733575743</v>
      </c>
      <c r="E41" s="67">
        <f t="shared" si="2"/>
        <v>18.406075990828686</v>
      </c>
      <c r="F41" s="66">
        <v>15546</v>
      </c>
      <c r="G41" s="67">
        <f t="shared" si="8"/>
        <v>-4.8475945648182144</v>
      </c>
      <c r="H41" s="67">
        <f t="shared" si="9"/>
        <v>22.864142891013994</v>
      </c>
      <c r="I41" s="67">
        <f>100*(F41/C41)</f>
        <v>26.878058057711922</v>
      </c>
      <c r="J41" s="55"/>
      <c r="R41" s="55"/>
    </row>
    <row r="42" spans="1:18" x14ac:dyDescent="0.3">
      <c r="A42" s="135">
        <v>2022</v>
      </c>
      <c r="B42" s="54" t="s">
        <v>98</v>
      </c>
      <c r="C42" s="103">
        <v>45797</v>
      </c>
      <c r="D42" s="67">
        <f>100*(C42/C41-1)</f>
        <v>-20.819862030809666</v>
      </c>
      <c r="E42" s="67">
        <f>100*(C42/C38-1)</f>
        <v>2.7391421392677584</v>
      </c>
      <c r="F42" s="103">
        <v>11486</v>
      </c>
      <c r="G42" s="67">
        <f>100*(F42/F41-1)</f>
        <v>-26.116042711951625</v>
      </c>
      <c r="H42" s="67">
        <f>100*(F42/F38-1)</f>
        <v>1.3053448579996463</v>
      </c>
      <c r="I42" s="67">
        <f>100*(F42/C42)</f>
        <v>25.080245430923419</v>
      </c>
      <c r="J42" s="55"/>
      <c r="R42" s="55"/>
    </row>
    <row r="43" spans="1:18" x14ac:dyDescent="0.3">
      <c r="A43" s="136"/>
      <c r="B43" s="54" t="s">
        <v>99</v>
      </c>
      <c r="C43" s="104">
        <v>46141</v>
      </c>
      <c r="D43" s="67">
        <f t="shared" si="4"/>
        <v>0.75114090442605086</v>
      </c>
      <c r="E43" s="67">
        <f>100*(C43/C39-1)</f>
        <v>-7.1796419231542892</v>
      </c>
      <c r="F43" s="104">
        <v>10492</v>
      </c>
      <c r="G43" s="67">
        <f t="shared" si="8"/>
        <v>-8.6540135817516965</v>
      </c>
      <c r="H43" s="67">
        <f>100*(F43/F39-1)</f>
        <v>-14.168848167539272</v>
      </c>
      <c r="I43" s="67">
        <f t="shared" ref="I43:I47" si="10">100*(F43/C43)</f>
        <v>22.738995687132917</v>
      </c>
      <c r="J43" s="55"/>
      <c r="R43" s="55"/>
    </row>
    <row r="44" spans="1:18" x14ac:dyDescent="0.3">
      <c r="A44" s="136"/>
      <c r="B44" s="54" t="s">
        <v>100</v>
      </c>
      <c r="C44" s="105">
        <v>48280</v>
      </c>
      <c r="D44" s="67">
        <f t="shared" ref="D44:D49" si="11">100*(C44/C43-1)</f>
        <v>4.6357902949654362</v>
      </c>
      <c r="E44" s="67">
        <f>100*(C44/C40-1)</f>
        <v>-18.712327844563426</v>
      </c>
      <c r="F44" s="105">
        <v>11342</v>
      </c>
      <c r="G44" s="67">
        <f t="shared" si="8"/>
        <v>8.1014105985512721</v>
      </c>
      <c r="H44" s="67">
        <f>100*(F44/F40-1)</f>
        <v>-30.579018239686619</v>
      </c>
      <c r="I44" s="67">
        <f t="shared" si="10"/>
        <v>23.492129246064621</v>
      </c>
      <c r="J44" s="55"/>
      <c r="R44" s="55"/>
    </row>
    <row r="45" spans="1:18" x14ac:dyDescent="0.3">
      <c r="A45" s="137"/>
      <c r="B45" s="54" t="s">
        <v>101</v>
      </c>
      <c r="C45" s="104">
        <v>46325</v>
      </c>
      <c r="D45" s="67">
        <f t="shared" si="11"/>
        <v>-4.0492957746478879</v>
      </c>
      <c r="E45" s="67">
        <f>100*(C45/C41-1)</f>
        <v>-19.906983177440829</v>
      </c>
      <c r="F45" s="104">
        <v>10162</v>
      </c>
      <c r="G45" s="67">
        <f t="shared" si="8"/>
        <v>-10.403808852054308</v>
      </c>
      <c r="H45" s="67">
        <f>100*(F45/F41-1)</f>
        <v>-34.632702946095463</v>
      </c>
      <c r="I45" s="67">
        <f t="shared" si="10"/>
        <v>21.93631948192121</v>
      </c>
      <c r="J45" s="55"/>
      <c r="K45" s="55"/>
      <c r="R45" s="55"/>
    </row>
    <row r="46" spans="1:18" x14ac:dyDescent="0.3">
      <c r="A46" s="135">
        <v>2023</v>
      </c>
      <c r="B46" s="54" t="s">
        <v>98</v>
      </c>
      <c r="C46" s="103">
        <v>26030</v>
      </c>
      <c r="D46" s="67">
        <f t="shared" si="11"/>
        <v>-43.810037776578525</v>
      </c>
      <c r="E46" s="67">
        <f t="shared" ref="E46:E49" si="12">100*(C46/C42-1)</f>
        <v>-43.162215865668053</v>
      </c>
      <c r="F46" s="103">
        <v>8056</v>
      </c>
      <c r="G46" s="67">
        <f t="shared" si="8"/>
        <v>-20.724266876599096</v>
      </c>
      <c r="H46" s="67">
        <f t="shared" si="9"/>
        <v>-29.86244123280516</v>
      </c>
      <c r="I46" s="67">
        <f t="shared" si="10"/>
        <v>30.948905109489051</v>
      </c>
      <c r="J46" s="55"/>
      <c r="R46" s="55"/>
    </row>
    <row r="47" spans="1:18" x14ac:dyDescent="0.3">
      <c r="A47" s="136"/>
      <c r="B47" s="54" t="s">
        <v>99</v>
      </c>
      <c r="C47" s="103">
        <v>38814</v>
      </c>
      <c r="D47" s="67">
        <f t="shared" si="11"/>
        <v>49.112562427967731</v>
      </c>
      <c r="E47" s="67">
        <f t="shared" si="12"/>
        <v>-15.879586484904962</v>
      </c>
      <c r="F47" s="103">
        <v>8956</v>
      </c>
      <c r="G47" s="67">
        <f t="shared" si="8"/>
        <v>11.171797418073481</v>
      </c>
      <c r="H47" s="67">
        <f t="shared" si="9"/>
        <v>-14.639725505146783</v>
      </c>
      <c r="I47" s="67">
        <f t="shared" si="10"/>
        <v>23.074148503117431</v>
      </c>
      <c r="J47" s="55"/>
      <c r="R47" s="71"/>
    </row>
    <row r="48" spans="1:18" x14ac:dyDescent="0.3">
      <c r="A48" s="136"/>
      <c r="B48" s="54" t="s">
        <v>100</v>
      </c>
      <c r="C48" s="103">
        <v>45813</v>
      </c>
      <c r="D48" s="67">
        <f t="shared" si="11"/>
        <v>18.03215334673056</v>
      </c>
      <c r="E48" s="67">
        <f t="shared" si="12"/>
        <v>-5.1097763048881468</v>
      </c>
      <c r="F48" s="103">
        <v>10651</v>
      </c>
      <c r="G48" s="67">
        <f t="shared" si="8"/>
        <v>18.925859758820906</v>
      </c>
      <c r="H48" s="67">
        <f t="shared" si="9"/>
        <v>-6.0923999294656976</v>
      </c>
      <c r="I48" s="67">
        <f>100*(F48/C48)</f>
        <v>23.248859494030079</v>
      </c>
      <c r="J48" s="55"/>
      <c r="R48" s="71"/>
    </row>
    <row r="49" spans="1:18" x14ac:dyDescent="0.3">
      <c r="A49" s="137"/>
      <c r="B49" s="54" t="s">
        <v>101</v>
      </c>
      <c r="C49" s="103">
        <v>52927</v>
      </c>
      <c r="D49" s="67">
        <f t="shared" si="11"/>
        <v>15.528343483290774</v>
      </c>
      <c r="E49" s="67">
        <f t="shared" si="12"/>
        <v>14.25148407987049</v>
      </c>
      <c r="F49" s="103">
        <v>11982</v>
      </c>
      <c r="G49" s="67">
        <f t="shared" si="8"/>
        <v>12.496479203830635</v>
      </c>
      <c r="H49" s="67">
        <f t="shared" si="9"/>
        <v>17.909860263727605</v>
      </c>
      <c r="I49" s="67">
        <f>100*(F49/C49)</f>
        <v>22.638728815160505</v>
      </c>
      <c r="J49" s="55"/>
      <c r="K49" s="73"/>
      <c r="R49" s="55"/>
    </row>
    <row r="50" spans="1:18" ht="14.15" customHeight="1" x14ac:dyDescent="0.3">
      <c r="A50" s="135">
        <v>2024</v>
      </c>
      <c r="B50" s="54" t="s">
        <v>98</v>
      </c>
      <c r="C50" s="103">
        <v>39409</v>
      </c>
      <c r="D50" s="67">
        <f>100*(C50/C49-1)</f>
        <v>-25.540839269182079</v>
      </c>
      <c r="E50" s="67">
        <f t="shared" ref="E50" si="13">100*(C50/C46-1)</f>
        <v>51.39838647714177</v>
      </c>
      <c r="F50" s="103">
        <v>9174</v>
      </c>
      <c r="G50" s="67">
        <f>100*(F50/F49-1)</f>
        <v>-23.435152729093645</v>
      </c>
      <c r="H50" s="67">
        <f t="shared" ref="H50" si="14">100*(F50/F46-1)</f>
        <v>13.877855014895735</v>
      </c>
      <c r="I50" s="67">
        <f>100*(F50/C50)</f>
        <v>23.278946433555785</v>
      </c>
      <c r="J50" s="55"/>
      <c r="K50" s="73"/>
      <c r="R50" s="55"/>
    </row>
    <row r="51" spans="1:18" x14ac:dyDescent="0.3">
      <c r="A51" s="136"/>
      <c r="B51" s="54" t="s">
        <v>99</v>
      </c>
      <c r="C51" s="103">
        <v>40520</v>
      </c>
      <c r="D51" s="67">
        <f>100*(C51/C50-1)</f>
        <v>2.8191529853586639</v>
      </c>
      <c r="E51" s="67">
        <f>100*(C51/C47-1)</f>
        <v>4.3953212758283122</v>
      </c>
      <c r="F51" s="103">
        <v>10729</v>
      </c>
      <c r="G51" s="67">
        <f>100*(F51/F50-1)</f>
        <v>16.950076302594287</v>
      </c>
      <c r="H51" s="67">
        <f>100*(F51/F47-1)</f>
        <v>19.796784278695846</v>
      </c>
      <c r="I51" s="67">
        <f>100*(F51/C51)</f>
        <v>26.478282329713721</v>
      </c>
      <c r="J51" s="55"/>
      <c r="K51" s="73"/>
      <c r="R51" s="55"/>
    </row>
    <row r="52" spans="1:18" x14ac:dyDescent="0.3">
      <c r="A52" s="137"/>
      <c r="B52" s="54" t="s">
        <v>100</v>
      </c>
      <c r="C52" s="103">
        <v>45285</v>
      </c>
      <c r="D52" s="67">
        <f>100*(C52/C51-1)</f>
        <v>11.759624876604136</v>
      </c>
      <c r="E52" s="67">
        <f>100*(C52/C48-1)</f>
        <v>-1.1525112959203665</v>
      </c>
      <c r="F52" s="103">
        <v>12192</v>
      </c>
      <c r="G52" s="67">
        <f>100*(F52/F51-1)</f>
        <v>13.63593997576662</v>
      </c>
      <c r="H52" s="67">
        <f>100*(F52/F48-1)</f>
        <v>14.468125058679938</v>
      </c>
      <c r="I52" s="67">
        <f>100*(F52/C52)</f>
        <v>26.922822126531965</v>
      </c>
      <c r="J52" s="55"/>
      <c r="K52" s="73"/>
      <c r="R52" s="55"/>
    </row>
    <row r="53" spans="1:18" x14ac:dyDescent="0.3">
      <c r="A53" s="70"/>
      <c r="B53" s="72"/>
      <c r="C53" s="70"/>
      <c r="D53" s="71"/>
      <c r="E53" s="71"/>
      <c r="F53" s="70"/>
      <c r="G53" s="71"/>
      <c r="H53" s="71"/>
      <c r="I53" s="71"/>
      <c r="J53" s="55"/>
      <c r="K53" s="73"/>
      <c r="R53" s="55"/>
    </row>
    <row r="54" spans="1:18" x14ac:dyDescent="0.3">
      <c r="A54" s="17" t="s">
        <v>102</v>
      </c>
      <c r="C54" s="55"/>
      <c r="D54" s="55"/>
      <c r="E54" s="55"/>
      <c r="F54" s="60"/>
      <c r="H54" s="55"/>
      <c r="I54" s="55"/>
    </row>
    <row r="55" spans="1:18" ht="15" customHeight="1" x14ac:dyDescent="0.3">
      <c r="A55" s="55" t="s">
        <v>103</v>
      </c>
      <c r="B55" s="55"/>
      <c r="C55" s="55"/>
      <c r="D55" s="55"/>
      <c r="E55" s="55"/>
      <c r="F55" s="55"/>
      <c r="G55" s="55"/>
      <c r="H55" s="55"/>
    </row>
    <row r="56" spans="1:18" x14ac:dyDescent="0.3">
      <c r="A56" s="55"/>
      <c r="B56" s="55"/>
      <c r="C56" s="55"/>
      <c r="D56" s="55"/>
      <c r="E56" s="55"/>
      <c r="F56" s="55"/>
      <c r="G56" s="55"/>
      <c r="H56" s="55"/>
    </row>
    <row r="57" spans="1:18" ht="14.15" customHeight="1" x14ac:dyDescent="0.3">
      <c r="A57" s="125" t="s">
        <v>104</v>
      </c>
      <c r="B57" s="125"/>
      <c r="C57" s="125"/>
      <c r="D57" s="125"/>
      <c r="E57" s="125"/>
      <c r="F57" s="125"/>
      <c r="G57" s="99"/>
      <c r="H57" s="99"/>
      <c r="I57" s="99"/>
    </row>
    <row r="58" spans="1:18" x14ac:dyDescent="0.3">
      <c r="A58" s="125"/>
      <c r="B58" s="125"/>
      <c r="C58" s="125"/>
      <c r="D58" s="125"/>
      <c r="E58" s="125"/>
      <c r="F58" s="102"/>
      <c r="G58" s="99"/>
      <c r="H58" s="99"/>
      <c r="I58" s="99"/>
    </row>
    <row r="59" spans="1:18" x14ac:dyDescent="0.3">
      <c r="A59" s="99"/>
      <c r="B59" s="99"/>
      <c r="C59" s="99"/>
      <c r="D59" s="99"/>
      <c r="E59" s="99"/>
      <c r="F59" s="99"/>
      <c r="G59" s="99"/>
      <c r="H59" s="99"/>
      <c r="I59" s="99"/>
      <c r="J59" s="73"/>
    </row>
    <row r="60" spans="1:18" x14ac:dyDescent="0.3">
      <c r="A60" s="99"/>
      <c r="B60" s="99"/>
      <c r="C60" s="99"/>
      <c r="D60" s="99"/>
      <c r="E60" s="99"/>
      <c r="F60" s="99"/>
      <c r="G60" s="99"/>
      <c r="H60" s="99"/>
      <c r="I60" s="99"/>
    </row>
    <row r="61" spans="1:18" x14ac:dyDescent="0.3">
      <c r="A61" s="99"/>
      <c r="B61" s="99"/>
      <c r="C61" s="99"/>
      <c r="D61" s="99"/>
      <c r="E61" s="99"/>
      <c r="F61" s="99"/>
      <c r="G61" s="99"/>
      <c r="H61" s="99"/>
      <c r="I61" s="99"/>
    </row>
    <row r="62" spans="1:18" x14ac:dyDescent="0.3">
      <c r="A62" s="99"/>
      <c r="B62" s="99"/>
      <c r="C62" s="99"/>
      <c r="D62" s="99"/>
      <c r="E62" s="99"/>
      <c r="F62" s="99"/>
      <c r="G62" s="99"/>
      <c r="H62" s="99"/>
      <c r="I62" s="99"/>
    </row>
    <row r="63" spans="1:18" ht="92.15" customHeight="1" x14ac:dyDescent="0.3">
      <c r="A63" s="99"/>
      <c r="B63" s="99"/>
      <c r="C63" s="99"/>
      <c r="D63" s="99"/>
      <c r="E63" s="99"/>
      <c r="F63" s="99"/>
      <c r="G63" s="99"/>
      <c r="H63" s="99"/>
      <c r="I63" s="99"/>
    </row>
    <row r="64" spans="1:18" x14ac:dyDescent="0.3">
      <c r="A64" s="99"/>
      <c r="B64" s="99"/>
      <c r="C64" s="99"/>
      <c r="D64" s="99"/>
      <c r="E64" s="99"/>
      <c r="F64" s="100"/>
      <c r="G64" s="99"/>
      <c r="H64" s="99"/>
      <c r="I64" s="99"/>
    </row>
    <row r="65" spans="1:9" x14ac:dyDescent="0.3">
      <c r="A65" s="99"/>
      <c r="B65" s="99"/>
      <c r="C65" s="99"/>
      <c r="D65" s="99"/>
      <c r="E65" s="99"/>
      <c r="F65" s="100"/>
      <c r="G65" s="99"/>
      <c r="H65" s="99"/>
      <c r="I65" s="99"/>
    </row>
    <row r="66" spans="1:9" x14ac:dyDescent="0.3">
      <c r="A66" s="99"/>
      <c r="B66" s="99"/>
      <c r="C66" s="99"/>
      <c r="D66" s="99"/>
      <c r="E66" s="99"/>
      <c r="F66" s="100"/>
      <c r="G66" s="99"/>
      <c r="H66" s="99"/>
      <c r="I66" s="99"/>
    </row>
  </sheetData>
  <mergeCells count="29">
    <mergeCell ref="A14:A17"/>
    <mergeCell ref="A42:A45"/>
    <mergeCell ref="A38:A41"/>
    <mergeCell ref="A46:A49"/>
    <mergeCell ref="A8:H8"/>
    <mergeCell ref="G12:H12"/>
    <mergeCell ref="A9:H9"/>
    <mergeCell ref="B11:B13"/>
    <mergeCell ref="G10:I10"/>
    <mergeCell ref="F11:H11"/>
    <mergeCell ref="I11:I13"/>
    <mergeCell ref="C12:C13"/>
    <mergeCell ref="F12:F13"/>
    <mergeCell ref="A11:A13"/>
    <mergeCell ref="C11:E11"/>
    <mergeCell ref="A34:A37"/>
    <mergeCell ref="D12:E12"/>
    <mergeCell ref="A2:H2"/>
    <mergeCell ref="A3:H3"/>
    <mergeCell ref="A4:H4"/>
    <mergeCell ref="A5:H5"/>
    <mergeCell ref="A7:H7"/>
    <mergeCell ref="A58:E58"/>
    <mergeCell ref="A57:F57"/>
    <mergeCell ref="A18:A21"/>
    <mergeCell ref="A22:A25"/>
    <mergeCell ref="A26:A29"/>
    <mergeCell ref="A30:A33"/>
    <mergeCell ref="A50:A5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59"/>
  <sheetViews>
    <sheetView showGridLines="0" topLeftCell="A31" zoomScale="130" zoomScaleNormal="130" workbookViewId="0">
      <selection activeCell="F54" sqref="F54"/>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31" t="s">
        <v>82</v>
      </c>
      <c r="B2" s="132"/>
      <c r="C2" s="132"/>
      <c r="D2" s="132"/>
      <c r="E2" s="132"/>
      <c r="F2" s="132"/>
      <c r="G2" s="132"/>
      <c r="H2" s="132"/>
      <c r="I2" s="13"/>
    </row>
    <row r="3" spans="1:12" s="12" customFormat="1" x14ac:dyDescent="0.3">
      <c r="A3" s="131" t="s">
        <v>83</v>
      </c>
      <c r="B3" s="132"/>
      <c r="C3" s="132"/>
      <c r="D3" s="132"/>
      <c r="E3" s="132"/>
      <c r="F3" s="132"/>
      <c r="G3" s="132"/>
      <c r="H3" s="132"/>
      <c r="I3" s="13"/>
    </row>
    <row r="4" spans="1:12" s="12" customFormat="1" x14ac:dyDescent="0.3">
      <c r="A4" s="131" t="s">
        <v>84</v>
      </c>
      <c r="B4" s="132"/>
      <c r="C4" s="132"/>
      <c r="D4" s="132"/>
      <c r="E4" s="132"/>
      <c r="F4" s="132"/>
      <c r="G4" s="132"/>
      <c r="H4" s="132"/>
      <c r="I4" s="13"/>
    </row>
    <row r="5" spans="1:12" s="12" customFormat="1" x14ac:dyDescent="0.3">
      <c r="A5" s="131" t="s">
        <v>85</v>
      </c>
      <c r="B5" s="132"/>
      <c r="C5" s="132"/>
      <c r="D5" s="132"/>
      <c r="E5" s="132"/>
      <c r="F5" s="132"/>
      <c r="G5" s="132"/>
      <c r="H5" s="132"/>
      <c r="I5" s="13"/>
    </row>
    <row r="6" spans="1:12" s="12" customFormat="1" x14ac:dyDescent="0.3">
      <c r="A6" s="14"/>
      <c r="B6" s="15"/>
      <c r="C6" s="15"/>
      <c r="D6" s="15"/>
      <c r="E6" s="15"/>
      <c r="F6" s="15"/>
      <c r="G6" s="15"/>
      <c r="H6" s="15"/>
      <c r="I6" s="13"/>
    </row>
    <row r="7" spans="1:12" s="12" customFormat="1" x14ac:dyDescent="0.3">
      <c r="A7" s="133" t="s">
        <v>86</v>
      </c>
      <c r="B7" s="150"/>
      <c r="C7" s="150"/>
      <c r="D7" s="150"/>
      <c r="E7" s="150"/>
      <c r="F7" s="150"/>
      <c r="G7" s="150"/>
      <c r="H7" s="150"/>
      <c r="I7" s="149"/>
    </row>
    <row r="8" spans="1:12" x14ac:dyDescent="0.3">
      <c r="A8" s="133" t="s">
        <v>105</v>
      </c>
      <c r="B8" s="134"/>
      <c r="C8" s="134"/>
      <c r="D8" s="134"/>
      <c r="E8" s="134"/>
      <c r="F8" s="134"/>
      <c r="G8" s="134"/>
      <c r="H8" s="134"/>
      <c r="I8" s="149"/>
    </row>
    <row r="9" spans="1:12" x14ac:dyDescent="0.3">
      <c r="A9" s="131" t="s">
        <v>127</v>
      </c>
      <c r="B9" s="132"/>
      <c r="C9" s="132"/>
      <c r="D9" s="132"/>
      <c r="E9" s="132"/>
      <c r="F9" s="132"/>
      <c r="G9" s="132"/>
      <c r="H9" s="132"/>
      <c r="I9" s="145"/>
    </row>
    <row r="10" spans="1:12" x14ac:dyDescent="0.3">
      <c r="A10" s="18"/>
      <c r="B10" s="19"/>
      <c r="C10" s="19"/>
      <c r="D10" s="19"/>
      <c r="E10" s="19"/>
      <c r="F10" s="19"/>
      <c r="G10" s="140" t="s">
        <v>88</v>
      </c>
      <c r="H10" s="140"/>
      <c r="I10" s="141"/>
    </row>
    <row r="11" spans="1:12" ht="15" customHeight="1" x14ac:dyDescent="0.3">
      <c r="A11" s="138" t="s">
        <v>89</v>
      </c>
      <c r="B11" s="138" t="s">
        <v>90</v>
      </c>
      <c r="C11" s="142" t="s">
        <v>91</v>
      </c>
      <c r="D11" s="130"/>
      <c r="E11" s="144"/>
      <c r="F11" s="142" t="s">
        <v>92</v>
      </c>
      <c r="G11" s="130"/>
      <c r="H11" s="130"/>
      <c r="I11" s="139" t="s">
        <v>93</v>
      </c>
    </row>
    <row r="12" spans="1:12" ht="15" customHeight="1" x14ac:dyDescent="0.3">
      <c r="A12" s="138"/>
      <c r="B12" s="142"/>
      <c r="C12" s="138" t="s">
        <v>106</v>
      </c>
      <c r="D12" s="130" t="s">
        <v>95</v>
      </c>
      <c r="E12" s="130"/>
      <c r="F12" s="138" t="s">
        <v>106</v>
      </c>
      <c r="G12" s="130" t="s">
        <v>95</v>
      </c>
      <c r="H12" s="130"/>
      <c r="I12" s="143"/>
    </row>
    <row r="13" spans="1:12" x14ac:dyDescent="0.3">
      <c r="A13" s="139"/>
      <c r="B13" s="146"/>
      <c r="C13" s="139"/>
      <c r="D13" s="48" t="s">
        <v>96</v>
      </c>
      <c r="E13" s="49" t="s">
        <v>97</v>
      </c>
      <c r="F13" s="139"/>
      <c r="G13" s="48" t="s">
        <v>96</v>
      </c>
      <c r="H13" s="49" t="s">
        <v>97</v>
      </c>
      <c r="I13" s="143"/>
    </row>
    <row r="14" spans="1:12" x14ac:dyDescent="0.3">
      <c r="A14" s="129">
        <v>2015</v>
      </c>
      <c r="B14" s="54" t="s">
        <v>98</v>
      </c>
      <c r="C14" s="51">
        <v>18467</v>
      </c>
      <c r="D14" s="52"/>
      <c r="E14" s="52"/>
      <c r="F14" s="51">
        <v>6877</v>
      </c>
      <c r="G14" s="52"/>
      <c r="H14" s="52"/>
      <c r="I14" s="52">
        <v>38.008057826756726</v>
      </c>
      <c r="K14" s="55"/>
      <c r="L14" s="55"/>
    </row>
    <row r="15" spans="1:12" x14ac:dyDescent="0.3">
      <c r="A15" s="129"/>
      <c r="B15" s="54" t="s">
        <v>99</v>
      </c>
      <c r="C15" s="51">
        <v>16977</v>
      </c>
      <c r="D15" s="52">
        <v>-7.9867282853418544</v>
      </c>
      <c r="E15" s="52"/>
      <c r="F15" s="51">
        <v>6075</v>
      </c>
      <c r="G15" s="52">
        <v>-11.987529228371002</v>
      </c>
      <c r="H15" s="52"/>
      <c r="I15" s="52">
        <v>36.355441081777208</v>
      </c>
      <c r="K15" s="55"/>
      <c r="L15" s="55"/>
    </row>
    <row r="16" spans="1:12" x14ac:dyDescent="0.3">
      <c r="A16" s="129"/>
      <c r="B16" s="54" t="s">
        <v>100</v>
      </c>
      <c r="C16" s="51">
        <v>17343</v>
      </c>
      <c r="D16" s="52">
        <v>2.652929813264663</v>
      </c>
      <c r="E16" s="52"/>
      <c r="F16" s="51">
        <v>6160</v>
      </c>
      <c r="G16" s="52">
        <v>0.61990789939781621</v>
      </c>
      <c r="H16" s="52"/>
      <c r="I16" s="52">
        <v>35.635428428051682</v>
      </c>
      <c r="K16" s="55"/>
      <c r="L16" s="55"/>
    </row>
    <row r="17" spans="1:14" x14ac:dyDescent="0.3">
      <c r="A17" s="129"/>
      <c r="B17" s="54" t="s">
        <v>101</v>
      </c>
      <c r="C17" s="51">
        <v>20632</v>
      </c>
      <c r="D17" s="52">
        <v>16.685484882699782</v>
      </c>
      <c r="E17" s="52"/>
      <c r="F17" s="51">
        <v>6833</v>
      </c>
      <c r="G17" s="52">
        <v>8.6780496391480426</v>
      </c>
      <c r="H17" s="52"/>
      <c r="I17" s="52">
        <v>33.189979572089022</v>
      </c>
      <c r="K17" s="55"/>
      <c r="L17" s="55"/>
    </row>
    <row r="18" spans="1:14" x14ac:dyDescent="0.3">
      <c r="A18" s="129">
        <v>2016</v>
      </c>
      <c r="B18" s="54" t="s">
        <v>98</v>
      </c>
      <c r="C18" s="51">
        <v>22302</v>
      </c>
      <c r="D18" s="52">
        <v>9.1226749811848151</v>
      </c>
      <c r="E18" s="52">
        <v>20.268989216731839</v>
      </c>
      <c r="F18" s="51">
        <v>7612</v>
      </c>
      <c r="G18" s="52">
        <v>14.123744735989632</v>
      </c>
      <c r="H18" s="52">
        <v>9.8363211223694549</v>
      </c>
      <c r="I18" s="52">
        <v>34.711069510813338</v>
      </c>
      <c r="K18" s="55"/>
      <c r="L18" s="55"/>
    </row>
    <row r="19" spans="1:14" x14ac:dyDescent="0.3">
      <c r="A19" s="129"/>
      <c r="B19" s="54" t="s">
        <v>99</v>
      </c>
      <c r="C19" s="51">
        <v>23822</v>
      </c>
      <c r="D19" s="52">
        <v>4.9608355091383771</v>
      </c>
      <c r="E19" s="52">
        <v>37.192530585962658</v>
      </c>
      <c r="F19" s="51">
        <v>8158</v>
      </c>
      <c r="G19" s="52">
        <v>6.1169457848424571</v>
      </c>
      <c r="H19" s="52">
        <v>32.430038965639397</v>
      </c>
      <c r="I19" s="52">
        <v>35.093400919928655</v>
      </c>
      <c r="K19" s="55"/>
      <c r="L19" s="55"/>
    </row>
    <row r="20" spans="1:14" x14ac:dyDescent="0.3">
      <c r="A20" s="129"/>
      <c r="B20" s="54" t="s">
        <v>100</v>
      </c>
      <c r="C20" s="51">
        <v>23915</v>
      </c>
      <c r="D20" s="52">
        <v>-1.3329578522481995</v>
      </c>
      <c r="E20" s="52">
        <v>31.865512482749949</v>
      </c>
      <c r="F20" s="51">
        <v>7516</v>
      </c>
      <c r="G20" s="52">
        <v>-8.6933262003477267</v>
      </c>
      <c r="H20" s="52">
        <v>20.172504840697059</v>
      </c>
      <c r="I20" s="52">
        <v>32.475501855199312</v>
      </c>
      <c r="K20" s="55"/>
      <c r="L20" s="55"/>
      <c r="N20" s="59"/>
    </row>
    <row r="21" spans="1:14" x14ac:dyDescent="0.3">
      <c r="A21" s="129"/>
      <c r="B21" s="54" t="s">
        <v>101</v>
      </c>
      <c r="C21" s="51">
        <v>27686</v>
      </c>
      <c r="D21" s="52">
        <v>15.212634383027307</v>
      </c>
      <c r="E21" s="52">
        <v>30.201053650145127</v>
      </c>
      <c r="F21" s="51">
        <v>7475</v>
      </c>
      <c r="G21" s="52">
        <v>-0.92280650358868854</v>
      </c>
      <c r="H21" s="52">
        <v>9.5562034337544475</v>
      </c>
      <c r="I21" s="52">
        <v>27.927332782824109</v>
      </c>
      <c r="K21" s="55"/>
      <c r="L21" s="55"/>
    </row>
    <row r="22" spans="1:14" x14ac:dyDescent="0.3">
      <c r="A22" s="129">
        <v>2017</v>
      </c>
      <c r="B22" s="54" t="s">
        <v>98</v>
      </c>
      <c r="C22" s="51">
        <v>22745</v>
      </c>
      <c r="D22" s="52">
        <v>-19.525185796862104</v>
      </c>
      <c r="E22" s="52">
        <v>-3.9804916498349741</v>
      </c>
      <c r="F22" s="51">
        <v>5648</v>
      </c>
      <c r="G22" s="52">
        <v>-24.985215848610281</v>
      </c>
      <c r="H22" s="52">
        <v>-27.987510644337206</v>
      </c>
      <c r="I22" s="52">
        <v>26.032527833358987</v>
      </c>
      <c r="K22" s="55"/>
      <c r="L22" s="55"/>
    </row>
    <row r="23" spans="1:14" x14ac:dyDescent="0.3">
      <c r="A23" s="129"/>
      <c r="B23" s="54" t="s">
        <v>99</v>
      </c>
      <c r="C23" s="51">
        <v>22727</v>
      </c>
      <c r="D23" s="52">
        <v>2.0932738186855318</v>
      </c>
      <c r="E23" s="52">
        <v>-6.6037735849056531</v>
      </c>
      <c r="F23" s="51">
        <v>6004</v>
      </c>
      <c r="G23" s="52">
        <v>8.4351596373669651</v>
      </c>
      <c r="H23" s="52">
        <v>-26.414337301056577</v>
      </c>
      <c r="I23" s="52">
        <v>27.649630634705264</v>
      </c>
      <c r="K23" s="55"/>
      <c r="L23" s="55"/>
      <c r="M23" s="60"/>
    </row>
    <row r="24" spans="1:14" x14ac:dyDescent="0.3">
      <c r="A24" s="129"/>
      <c r="B24" s="54" t="s">
        <v>100</v>
      </c>
      <c r="C24" s="51">
        <v>22693</v>
      </c>
      <c r="D24" s="52">
        <v>0.46736016885272136</v>
      </c>
      <c r="E24" s="52">
        <v>-4.899628960137008</v>
      </c>
      <c r="F24" s="51">
        <v>5994</v>
      </c>
      <c r="G24" s="52">
        <v>0.72700836059613039</v>
      </c>
      <c r="H24" s="52">
        <v>-18.822323128753482</v>
      </c>
      <c r="I24" s="52">
        <v>27.721088435374146</v>
      </c>
      <c r="K24" s="55"/>
      <c r="L24" s="55"/>
    </row>
    <row r="25" spans="1:14" x14ac:dyDescent="0.3">
      <c r="A25" s="129"/>
      <c r="B25" s="54" t="s">
        <v>101</v>
      </c>
      <c r="C25" s="51">
        <v>31104</v>
      </c>
      <c r="D25" s="52">
        <f>100*(C25/C24-1)</f>
        <v>37.064292953774292</v>
      </c>
      <c r="E25" s="52">
        <f t="shared" ref="E25:E33" si="0">100*(C25/C21-1)</f>
        <v>12.345589828794346</v>
      </c>
      <c r="F25" s="51">
        <v>8834</v>
      </c>
      <c r="G25" s="52">
        <f>100*(F25/F24-1)</f>
        <v>47.380714047380714</v>
      </c>
      <c r="H25" s="52">
        <f t="shared" ref="H25:H49" si="1">100*(F25/F21-1)</f>
        <v>18.180602006688961</v>
      </c>
      <c r="I25" s="52">
        <f t="shared" ref="I25:I30" si="2">100*(F25/C25)</f>
        <v>28.401491769547327</v>
      </c>
      <c r="K25" s="55"/>
      <c r="L25" s="55"/>
    </row>
    <row r="26" spans="1:14" x14ac:dyDescent="0.3">
      <c r="A26" s="126">
        <v>2018</v>
      </c>
      <c r="B26" s="54" t="s">
        <v>98</v>
      </c>
      <c r="C26" s="51">
        <v>19626</v>
      </c>
      <c r="D26" s="52">
        <f>100*(C26/C25-1)</f>
        <v>-36.902006172839506</v>
      </c>
      <c r="E26" s="52">
        <f t="shared" si="0"/>
        <v>-13.712903934930754</v>
      </c>
      <c r="F26" s="51">
        <v>5172</v>
      </c>
      <c r="G26" s="52">
        <f>100*(F26/F25-1)</f>
        <v>-41.453475209418158</v>
      </c>
      <c r="H26" s="52">
        <f t="shared" si="1"/>
        <v>-8.4277620396600579</v>
      </c>
      <c r="I26" s="52">
        <f t="shared" si="2"/>
        <v>26.35279730969123</v>
      </c>
      <c r="J26" s="55"/>
      <c r="K26" s="55"/>
      <c r="L26" s="55"/>
    </row>
    <row r="27" spans="1:14" x14ac:dyDescent="0.3">
      <c r="A27" s="127"/>
      <c r="B27" s="54" t="s">
        <v>99</v>
      </c>
      <c r="C27" s="51">
        <v>23037</v>
      </c>
      <c r="D27" s="52">
        <f>100*(C27/C26-1)</f>
        <v>17.380006114338119</v>
      </c>
      <c r="E27" s="52">
        <f t="shared" si="0"/>
        <v>1.3640163681964079</v>
      </c>
      <c r="F27" s="51">
        <v>6062</v>
      </c>
      <c r="G27" s="52">
        <f>100*(F27/F26-1)</f>
        <v>17.208043310131483</v>
      </c>
      <c r="H27" s="52">
        <f t="shared" si="1"/>
        <v>0.96602265156562339</v>
      </c>
      <c r="I27" s="52">
        <f t="shared" si="2"/>
        <v>26.314190215739895</v>
      </c>
      <c r="K27" s="55"/>
      <c r="L27" s="55"/>
    </row>
    <row r="28" spans="1:14" x14ac:dyDescent="0.3">
      <c r="A28" s="127"/>
      <c r="B28" s="54" t="s">
        <v>100</v>
      </c>
      <c r="C28" s="51">
        <v>23367</v>
      </c>
      <c r="D28" s="52">
        <f>100*(C28/C27-1)</f>
        <v>1.4324781872639747</v>
      </c>
      <c r="E28" s="52">
        <f t="shared" si="0"/>
        <v>2.9700788789494448</v>
      </c>
      <c r="F28" s="51">
        <v>5580</v>
      </c>
      <c r="G28" s="52">
        <f>100*(F28/F27-1)</f>
        <v>-7.9511712306169606</v>
      </c>
      <c r="H28" s="52">
        <f t="shared" si="1"/>
        <v>-6.9069069069069062</v>
      </c>
      <c r="I28" s="52">
        <f t="shared" si="2"/>
        <v>23.879830530234948</v>
      </c>
      <c r="K28" s="55"/>
      <c r="L28" s="55"/>
    </row>
    <row r="29" spans="1:14" x14ac:dyDescent="0.3">
      <c r="A29" s="128"/>
      <c r="B29" s="54" t="s">
        <v>101</v>
      </c>
      <c r="C29" s="51">
        <v>27655</v>
      </c>
      <c r="D29" s="52">
        <f t="shared" ref="D29:D35" si="3">100*(C29/C28-1)</f>
        <v>18.350665468395611</v>
      </c>
      <c r="E29" s="52">
        <f t="shared" si="0"/>
        <v>-11.088605967078191</v>
      </c>
      <c r="F29" s="51">
        <v>6408</v>
      </c>
      <c r="G29" s="52">
        <f>100*(F29/F28-1)</f>
        <v>14.838709677419359</v>
      </c>
      <c r="H29" s="52">
        <f t="shared" si="1"/>
        <v>-27.462078333710661</v>
      </c>
      <c r="I29" s="52">
        <f t="shared" si="2"/>
        <v>23.171216778159465</v>
      </c>
      <c r="K29" s="55"/>
      <c r="L29" s="55"/>
    </row>
    <row r="30" spans="1:14" x14ac:dyDescent="0.3">
      <c r="A30" s="126">
        <v>2019</v>
      </c>
      <c r="B30" s="54" t="s">
        <v>98</v>
      </c>
      <c r="C30" s="51">
        <v>18961</v>
      </c>
      <c r="D30" s="52">
        <f t="shared" si="3"/>
        <v>-31.437353100705113</v>
      </c>
      <c r="E30" s="52">
        <f t="shared" si="0"/>
        <v>-3.3883623764394133</v>
      </c>
      <c r="F30" s="51">
        <v>4082</v>
      </c>
      <c r="G30" s="52">
        <f t="shared" ref="G30:G35" si="4">100*(F30/F29-1)</f>
        <v>-36.298377028714114</v>
      </c>
      <c r="H30" s="52">
        <f t="shared" si="1"/>
        <v>-21.075019334880118</v>
      </c>
      <c r="I30" s="52">
        <f t="shared" si="2"/>
        <v>21.528400400822743</v>
      </c>
      <c r="J30" s="55"/>
      <c r="K30" s="55"/>
      <c r="L30" s="55"/>
    </row>
    <row r="31" spans="1:14" x14ac:dyDescent="0.3">
      <c r="A31" s="127"/>
      <c r="B31" s="54" t="s">
        <v>99</v>
      </c>
      <c r="C31" s="51">
        <v>22431</v>
      </c>
      <c r="D31" s="52">
        <f t="shared" si="3"/>
        <v>18.300722535731229</v>
      </c>
      <c r="E31" s="52">
        <f t="shared" si="0"/>
        <v>-2.6305508529756438</v>
      </c>
      <c r="F31" s="51">
        <v>4804</v>
      </c>
      <c r="G31" s="52">
        <f t="shared" si="4"/>
        <v>17.687408133268011</v>
      </c>
      <c r="H31" s="52">
        <f t="shared" si="1"/>
        <v>-20.75222698779281</v>
      </c>
      <c r="I31" s="52">
        <f t="shared" ref="I31:I49" si="5">100*(F31/C31)</f>
        <v>21.416789264856671</v>
      </c>
      <c r="J31" s="55"/>
      <c r="K31" s="55"/>
      <c r="L31" s="55"/>
    </row>
    <row r="32" spans="1:14" x14ac:dyDescent="0.3">
      <c r="A32" s="127"/>
      <c r="B32" s="54" t="s">
        <v>100</v>
      </c>
      <c r="C32" s="66">
        <v>26053</v>
      </c>
      <c r="D32" s="67">
        <f t="shared" si="3"/>
        <v>16.147296152645897</v>
      </c>
      <c r="E32" s="52">
        <f t="shared" si="0"/>
        <v>11.494843154876545</v>
      </c>
      <c r="F32" s="51">
        <v>5456</v>
      </c>
      <c r="G32" s="67">
        <f t="shared" si="4"/>
        <v>13.572023313905079</v>
      </c>
      <c r="H32" s="67">
        <f t="shared" si="1"/>
        <v>-2.2222222222222254</v>
      </c>
      <c r="I32" s="67">
        <f t="shared" si="5"/>
        <v>20.941926073772692</v>
      </c>
      <c r="J32" s="55"/>
      <c r="K32" s="55"/>
      <c r="L32" s="55"/>
    </row>
    <row r="33" spans="1:12" x14ac:dyDescent="0.3">
      <c r="A33" s="128"/>
      <c r="B33" s="54" t="s">
        <v>101</v>
      </c>
      <c r="C33" s="66">
        <v>23757</v>
      </c>
      <c r="D33" s="67">
        <f t="shared" si="3"/>
        <v>-8.8128046674087468</v>
      </c>
      <c r="E33" s="52">
        <f t="shared" si="0"/>
        <v>-14.095100343518352</v>
      </c>
      <c r="F33" s="51">
        <v>4714</v>
      </c>
      <c r="G33" s="52">
        <f t="shared" si="4"/>
        <v>-13.599706744868033</v>
      </c>
      <c r="H33" s="67">
        <f t="shared" si="1"/>
        <v>-26.435705368289643</v>
      </c>
      <c r="I33" s="67">
        <f t="shared" si="5"/>
        <v>19.842572715410196</v>
      </c>
      <c r="J33" s="55"/>
      <c r="K33" s="55"/>
      <c r="L33" s="55"/>
    </row>
    <row r="34" spans="1:12" x14ac:dyDescent="0.3">
      <c r="A34" s="129">
        <v>2020</v>
      </c>
      <c r="B34" s="54" t="s">
        <v>98</v>
      </c>
      <c r="C34" s="66">
        <v>20939</v>
      </c>
      <c r="D34" s="67">
        <f t="shared" si="3"/>
        <v>-11.861767058130235</v>
      </c>
      <c r="E34" s="52">
        <f t="shared" ref="E34:E39" si="6">100*(C34/C30-1)</f>
        <v>10.431939243710776</v>
      </c>
      <c r="F34" s="51">
        <v>4607</v>
      </c>
      <c r="G34" s="52">
        <f t="shared" si="4"/>
        <v>-2.2698345354263849</v>
      </c>
      <c r="H34" s="67">
        <f t="shared" si="1"/>
        <v>12.861342479176873</v>
      </c>
      <c r="I34" s="67">
        <f t="shared" si="5"/>
        <v>22.002005826448254</v>
      </c>
      <c r="J34" s="55"/>
      <c r="K34" s="70"/>
      <c r="L34" s="55"/>
    </row>
    <row r="35" spans="1:12" x14ac:dyDescent="0.3">
      <c r="A35" s="129"/>
      <c r="B35" s="54" t="s">
        <v>99</v>
      </c>
      <c r="C35" s="66">
        <v>11894</v>
      </c>
      <c r="D35" s="67">
        <f t="shared" si="3"/>
        <v>-43.196905296336972</v>
      </c>
      <c r="E35" s="52">
        <f t="shared" si="6"/>
        <v>-46.975168293879008</v>
      </c>
      <c r="F35" s="51">
        <v>3454</v>
      </c>
      <c r="G35" s="52">
        <f t="shared" si="4"/>
        <v>-25.027132624267423</v>
      </c>
      <c r="H35" s="67">
        <f t="shared" si="1"/>
        <v>-28.101582014987514</v>
      </c>
      <c r="I35" s="67">
        <f t="shared" si="5"/>
        <v>29.039852026231717</v>
      </c>
      <c r="J35" s="55"/>
      <c r="K35" s="70"/>
      <c r="L35" s="55"/>
    </row>
    <row r="36" spans="1:12" x14ac:dyDescent="0.3">
      <c r="A36" s="129"/>
      <c r="B36" s="54" t="s">
        <v>100</v>
      </c>
      <c r="C36" s="66">
        <v>22135</v>
      </c>
      <c r="D36" s="67">
        <f t="shared" ref="D36:D49" si="7">100*(C36/C35-1)</f>
        <v>86.102236421725237</v>
      </c>
      <c r="E36" s="52">
        <f t="shared" si="6"/>
        <v>-15.038575212067705</v>
      </c>
      <c r="F36" s="51">
        <v>6232</v>
      </c>
      <c r="G36" s="52">
        <f t="shared" ref="G36:G49" si="8">100*(F36/F35-1)</f>
        <v>80.428488708743487</v>
      </c>
      <c r="H36" s="67">
        <f t="shared" si="1"/>
        <v>14.222873900293266</v>
      </c>
      <c r="I36" s="67">
        <f t="shared" si="5"/>
        <v>28.154506437768241</v>
      </c>
      <c r="J36" s="55"/>
      <c r="K36" s="70"/>
      <c r="L36" s="55"/>
    </row>
    <row r="37" spans="1:12" x14ac:dyDescent="0.3">
      <c r="A37" s="129"/>
      <c r="B37" s="54" t="s">
        <v>101</v>
      </c>
      <c r="C37" s="66">
        <v>28133</v>
      </c>
      <c r="D37" s="67">
        <f t="shared" si="7"/>
        <v>27.097357126722386</v>
      </c>
      <c r="E37" s="52">
        <f t="shared" si="6"/>
        <v>18.419834154144034</v>
      </c>
      <c r="F37" s="51">
        <v>8085</v>
      </c>
      <c r="G37" s="52">
        <f t="shared" si="8"/>
        <v>29.733632862644409</v>
      </c>
      <c r="H37" s="67">
        <f t="shared" si="1"/>
        <v>71.510394569367833</v>
      </c>
      <c r="I37" s="67">
        <f t="shared" si="5"/>
        <v>28.738492162229413</v>
      </c>
      <c r="J37" s="55"/>
      <c r="K37" s="70"/>
      <c r="L37" s="55"/>
    </row>
    <row r="38" spans="1:12" x14ac:dyDescent="0.3">
      <c r="A38" s="147">
        <v>2021</v>
      </c>
      <c r="B38" s="54" t="s">
        <v>98</v>
      </c>
      <c r="C38" s="66">
        <v>23749</v>
      </c>
      <c r="D38" s="67">
        <f t="shared" si="7"/>
        <v>-15.583123022784628</v>
      </c>
      <c r="E38" s="52">
        <f t="shared" si="6"/>
        <v>13.419934094273845</v>
      </c>
      <c r="F38" s="51">
        <v>6572</v>
      </c>
      <c r="G38" s="52">
        <f t="shared" si="8"/>
        <v>-18.713667285095859</v>
      </c>
      <c r="H38" s="67">
        <f t="shared" si="1"/>
        <v>42.652485348382882</v>
      </c>
      <c r="I38" s="67">
        <f t="shared" si="5"/>
        <v>27.672744115541708</v>
      </c>
      <c r="J38" s="55"/>
      <c r="K38" s="70"/>
      <c r="L38" s="55"/>
    </row>
    <row r="39" spans="1:12" x14ac:dyDescent="0.3">
      <c r="A39" s="148"/>
      <c r="B39" s="54" t="s">
        <v>99</v>
      </c>
      <c r="C39" s="66">
        <v>27005</v>
      </c>
      <c r="D39" s="67">
        <f t="shared" si="7"/>
        <v>13.710050949513676</v>
      </c>
      <c r="E39" s="52">
        <f t="shared" si="6"/>
        <v>127.04725071464603</v>
      </c>
      <c r="F39" s="51">
        <v>6721</v>
      </c>
      <c r="G39" s="52">
        <f t="shared" si="8"/>
        <v>2.2671941570298282</v>
      </c>
      <c r="H39" s="67">
        <f t="shared" si="1"/>
        <v>94.585987261146485</v>
      </c>
      <c r="I39" s="67">
        <f t="shared" si="5"/>
        <v>24.887983706720977</v>
      </c>
      <c r="J39" s="55"/>
      <c r="K39" s="70"/>
      <c r="L39" s="55"/>
    </row>
    <row r="40" spans="1:12" x14ac:dyDescent="0.3">
      <c r="A40" s="148"/>
      <c r="B40" s="54" t="s">
        <v>100</v>
      </c>
      <c r="C40" s="66">
        <v>33592</v>
      </c>
      <c r="D40" s="67">
        <f t="shared" si="7"/>
        <v>24.391779300129613</v>
      </c>
      <c r="E40" s="52">
        <f t="shared" ref="E40:E49" si="9">100*(C40/C36-1)</f>
        <v>51.759656652360505</v>
      </c>
      <c r="F40" s="51">
        <v>9880</v>
      </c>
      <c r="G40" s="52">
        <f t="shared" si="8"/>
        <v>47.001934235976783</v>
      </c>
      <c r="H40" s="67">
        <f t="shared" si="1"/>
        <v>58.536585365853668</v>
      </c>
      <c r="I40" s="67">
        <f t="shared" si="5"/>
        <v>29.411764705882355</v>
      </c>
      <c r="J40" s="55"/>
      <c r="K40" s="70"/>
      <c r="L40" s="55"/>
    </row>
    <row r="41" spans="1:12" x14ac:dyDescent="0.3">
      <c r="A41" s="148"/>
      <c r="B41" s="54" t="s">
        <v>101</v>
      </c>
      <c r="C41" s="66">
        <v>32132</v>
      </c>
      <c r="D41" s="67">
        <f t="shared" si="7"/>
        <v>-4.3462729221243173</v>
      </c>
      <c r="E41" s="52">
        <f t="shared" si="9"/>
        <v>14.214623396011806</v>
      </c>
      <c r="F41" s="51">
        <v>9124</v>
      </c>
      <c r="G41" s="52">
        <f t="shared" si="8"/>
        <v>-7.6518218623481733</v>
      </c>
      <c r="H41" s="67">
        <f t="shared" si="1"/>
        <v>12.850958565244275</v>
      </c>
      <c r="I41" s="67">
        <f t="shared" si="5"/>
        <v>28.395369102452385</v>
      </c>
      <c r="J41" s="55"/>
      <c r="K41" s="70"/>
      <c r="L41" s="55"/>
    </row>
    <row r="42" spans="1:12" x14ac:dyDescent="0.3">
      <c r="A42" s="129">
        <v>2022</v>
      </c>
      <c r="B42" s="54" t="s">
        <v>98</v>
      </c>
      <c r="C42" s="66">
        <v>32831</v>
      </c>
      <c r="D42" s="67">
        <f t="shared" si="7"/>
        <v>2.1754014689406187</v>
      </c>
      <c r="E42" s="52">
        <f t="shared" si="9"/>
        <v>38.241610173059911</v>
      </c>
      <c r="F42" s="51">
        <v>6699</v>
      </c>
      <c r="G42" s="52">
        <f t="shared" si="8"/>
        <v>-26.578255151249451</v>
      </c>
      <c r="H42" s="67">
        <f t="shared" si="1"/>
        <v>1.9324406573341557</v>
      </c>
      <c r="I42" s="67">
        <f t="shared" si="5"/>
        <v>20.404495750967076</v>
      </c>
      <c r="J42" s="55"/>
      <c r="K42" s="70"/>
      <c r="L42" s="55"/>
    </row>
    <row r="43" spans="1:12" x14ac:dyDescent="0.3">
      <c r="A43" s="129"/>
      <c r="B43" s="54" t="s">
        <v>99</v>
      </c>
      <c r="C43" s="66">
        <v>32114</v>
      </c>
      <c r="D43" s="67">
        <f t="shared" si="7"/>
        <v>-2.1839115470134951</v>
      </c>
      <c r="E43" s="52">
        <f t="shared" si="9"/>
        <v>18.918718755785967</v>
      </c>
      <c r="F43" s="51">
        <v>5468</v>
      </c>
      <c r="G43" s="52">
        <f t="shared" si="8"/>
        <v>-18.375876996566653</v>
      </c>
      <c r="H43" s="67">
        <f t="shared" si="1"/>
        <v>-18.643059068590983</v>
      </c>
      <c r="I43" s="67">
        <f t="shared" si="5"/>
        <v>17.0268418758174</v>
      </c>
      <c r="J43" s="55"/>
      <c r="K43" s="70"/>
      <c r="L43" s="55"/>
    </row>
    <row r="44" spans="1:12" x14ac:dyDescent="0.3">
      <c r="A44" s="129"/>
      <c r="B44" s="54" t="s">
        <v>100</v>
      </c>
      <c r="C44" s="66">
        <v>35093</v>
      </c>
      <c r="D44" s="67">
        <f t="shared" si="7"/>
        <v>9.2763280812106821</v>
      </c>
      <c r="E44" s="52">
        <f t="shared" si="9"/>
        <v>4.4683257918552099</v>
      </c>
      <c r="F44" s="51">
        <v>6710</v>
      </c>
      <c r="G44" s="52">
        <f t="shared" si="8"/>
        <v>22.713972201901967</v>
      </c>
      <c r="H44" s="67">
        <f t="shared" si="1"/>
        <v>-32.085020242914972</v>
      </c>
      <c r="I44" s="67">
        <f t="shared" si="5"/>
        <v>19.120622346336877</v>
      </c>
      <c r="J44" s="55"/>
      <c r="K44" s="70"/>
      <c r="L44" s="55"/>
    </row>
    <row r="45" spans="1:12" x14ac:dyDescent="0.3">
      <c r="A45" s="129"/>
      <c r="B45" s="54" t="s">
        <v>101</v>
      </c>
      <c r="C45" s="66">
        <v>34110</v>
      </c>
      <c r="D45" s="67">
        <f t="shared" si="7"/>
        <v>-2.8011284301712625</v>
      </c>
      <c r="E45" s="52">
        <f t="shared" si="9"/>
        <v>6.1558570895057896</v>
      </c>
      <c r="F45" s="51">
        <v>6135</v>
      </c>
      <c r="G45" s="52">
        <f t="shared" si="8"/>
        <v>-8.5692995529061058</v>
      </c>
      <c r="H45" s="67">
        <f t="shared" si="1"/>
        <v>-32.759754493643136</v>
      </c>
      <c r="I45" s="67">
        <f t="shared" si="5"/>
        <v>17.985927880386985</v>
      </c>
      <c r="J45" s="55"/>
      <c r="K45" s="70"/>
      <c r="L45" s="55"/>
    </row>
    <row r="46" spans="1:12" x14ac:dyDescent="0.3">
      <c r="A46" s="129">
        <v>2023</v>
      </c>
      <c r="B46" s="54" t="s">
        <v>98</v>
      </c>
      <c r="C46" s="66">
        <v>16570</v>
      </c>
      <c r="D46" s="67">
        <f t="shared" si="7"/>
        <v>-51.421870419231894</v>
      </c>
      <c r="E46" s="52">
        <f t="shared" si="9"/>
        <v>-49.529408181292069</v>
      </c>
      <c r="F46" s="51">
        <v>4680</v>
      </c>
      <c r="G46" s="52">
        <f t="shared" si="8"/>
        <v>-23.716381418092915</v>
      </c>
      <c r="H46" s="67">
        <f t="shared" si="1"/>
        <v>-30.138826690550825</v>
      </c>
      <c r="I46" s="67">
        <f t="shared" si="5"/>
        <v>28.243814121907064</v>
      </c>
      <c r="J46" s="55"/>
      <c r="K46" s="55"/>
      <c r="L46" s="55"/>
    </row>
    <row r="47" spans="1:12" x14ac:dyDescent="0.3">
      <c r="A47" s="129"/>
      <c r="B47" s="54" t="s">
        <v>99</v>
      </c>
      <c r="C47" s="66">
        <v>28892</v>
      </c>
      <c r="D47" s="67">
        <f t="shared" si="7"/>
        <v>74.363307181653582</v>
      </c>
      <c r="E47" s="52">
        <f t="shared" si="9"/>
        <v>-10.033007411097961</v>
      </c>
      <c r="F47" s="51">
        <v>5564</v>
      </c>
      <c r="G47" s="52">
        <f t="shared" si="8"/>
        <v>18.888888888888889</v>
      </c>
      <c r="H47" s="67">
        <f t="shared" si="1"/>
        <v>1.7556693489392927</v>
      </c>
      <c r="I47" s="67">
        <f t="shared" si="5"/>
        <v>19.257926069500208</v>
      </c>
      <c r="J47" s="55"/>
      <c r="K47" s="55"/>
      <c r="L47" s="55"/>
    </row>
    <row r="48" spans="1:12" x14ac:dyDescent="0.3">
      <c r="A48" s="129"/>
      <c r="B48" s="54" t="s">
        <v>100</v>
      </c>
      <c r="C48" s="66">
        <v>33165</v>
      </c>
      <c r="D48" s="67">
        <f t="shared" si="7"/>
        <v>14.789561124186633</v>
      </c>
      <c r="E48" s="52">
        <f t="shared" si="9"/>
        <v>-5.493973157039866</v>
      </c>
      <c r="F48" s="51">
        <v>6957</v>
      </c>
      <c r="G48" s="52">
        <f t="shared" si="8"/>
        <v>25.035945363048164</v>
      </c>
      <c r="H48" s="67">
        <f t="shared" si="1"/>
        <v>3.681073025335313</v>
      </c>
      <c r="I48" s="67">
        <f t="shared" si="5"/>
        <v>20.976933514246948</v>
      </c>
      <c r="J48" s="55"/>
      <c r="K48" s="55"/>
      <c r="L48" s="55"/>
    </row>
    <row r="49" spans="1:12" x14ac:dyDescent="0.3">
      <c r="A49" s="129"/>
      <c r="B49" s="54" t="s">
        <v>101</v>
      </c>
      <c r="C49" s="66">
        <v>43014</v>
      </c>
      <c r="D49" s="67">
        <f t="shared" si="7"/>
        <v>29.696969696969688</v>
      </c>
      <c r="E49" s="52">
        <f t="shared" si="9"/>
        <v>26.103781882145995</v>
      </c>
      <c r="F49" s="51">
        <v>8536</v>
      </c>
      <c r="G49" s="52">
        <f t="shared" si="8"/>
        <v>22.696564611182989</v>
      </c>
      <c r="H49" s="67">
        <f t="shared" si="1"/>
        <v>39.136104319478406</v>
      </c>
      <c r="I49" s="67">
        <f t="shared" si="5"/>
        <v>19.84470172501976</v>
      </c>
      <c r="J49" s="55"/>
      <c r="K49" s="55"/>
      <c r="L49" s="55"/>
    </row>
    <row r="50" spans="1:12" x14ac:dyDescent="0.3">
      <c r="A50" s="135">
        <v>2024</v>
      </c>
      <c r="B50" s="54" t="s">
        <v>98</v>
      </c>
      <c r="C50" s="66">
        <v>31068</v>
      </c>
      <c r="D50" s="67">
        <f t="shared" ref="D50" si="10">100*(C50/C49-1)</f>
        <v>-27.772353187334353</v>
      </c>
      <c r="E50" s="52">
        <f t="shared" ref="E50" si="11">100*(C50/C46-1)</f>
        <v>87.495473747736867</v>
      </c>
      <c r="F50" s="51">
        <v>6175</v>
      </c>
      <c r="G50" s="52">
        <f t="shared" ref="G50" si="12">100*(F50/F49-1)</f>
        <v>-27.6593252108716</v>
      </c>
      <c r="H50" s="67">
        <f t="shared" ref="H50" si="13">100*(F50/F46-1)</f>
        <v>31.944444444444443</v>
      </c>
      <c r="I50" s="67">
        <f t="shared" ref="I50" si="14">100*(F50/C50)</f>
        <v>19.875756405304493</v>
      </c>
      <c r="J50" s="71"/>
      <c r="K50" s="55"/>
      <c r="L50" s="55"/>
    </row>
    <row r="51" spans="1:12" x14ac:dyDescent="0.3">
      <c r="A51" s="136"/>
      <c r="B51" s="54" t="s">
        <v>99</v>
      </c>
      <c r="C51" s="66">
        <v>28318</v>
      </c>
      <c r="D51" s="67">
        <f t="shared" ref="D51" si="15">100*(C51/C50-1)</f>
        <v>-8.851551435560701</v>
      </c>
      <c r="E51" s="52">
        <f t="shared" ref="E51" si="16">100*(C51/C47-1)</f>
        <v>-1.9867091236328349</v>
      </c>
      <c r="F51" s="51">
        <v>6291</v>
      </c>
      <c r="G51" s="52">
        <f t="shared" ref="G51" si="17">100*(F51/F50-1)</f>
        <v>1.8785425101214503</v>
      </c>
      <c r="H51" s="67">
        <f t="shared" ref="H51" si="18">100*(F51/F47-1)</f>
        <v>13.066139468008631</v>
      </c>
      <c r="I51" s="67">
        <f t="shared" ref="I51" si="19">100*(F51/C51)</f>
        <v>22.215551945758882</v>
      </c>
      <c r="J51" s="71"/>
      <c r="K51" s="55"/>
      <c r="L51" s="55"/>
    </row>
    <row r="52" spans="1:12" x14ac:dyDescent="0.3">
      <c r="A52" s="137"/>
      <c r="B52" s="54" t="s">
        <v>100</v>
      </c>
      <c r="C52" s="66">
        <v>31103</v>
      </c>
      <c r="D52" s="67">
        <f t="shared" ref="D52" si="20">100*(C52/C51-1)</f>
        <v>9.83473409139064</v>
      </c>
      <c r="E52" s="52">
        <f t="shared" ref="E52" si="21">100*(C52/C48-1)</f>
        <v>-6.2173978591888996</v>
      </c>
      <c r="F52" s="51">
        <v>7185</v>
      </c>
      <c r="G52" s="52">
        <f t="shared" ref="G52" si="22">100*(F52/F51-1)</f>
        <v>14.210777300906052</v>
      </c>
      <c r="H52" s="67">
        <f t="shared" ref="H52" si="23">100*(F52/F48-1)</f>
        <v>3.2772746873652503</v>
      </c>
      <c r="I52" s="67">
        <f t="shared" ref="I52" si="24">100*(F52/C52)</f>
        <v>23.100665530656205</v>
      </c>
      <c r="J52" s="71"/>
      <c r="K52" s="55"/>
      <c r="L52" s="55"/>
    </row>
    <row r="53" spans="1:12" x14ac:dyDescent="0.3">
      <c r="A53" s="72"/>
      <c r="B53" s="72"/>
      <c r="C53" s="70"/>
      <c r="D53" s="71"/>
      <c r="E53" s="75"/>
      <c r="F53" s="64"/>
      <c r="G53" s="75"/>
      <c r="H53" s="71"/>
      <c r="I53" s="71"/>
      <c r="J53" s="71"/>
      <c r="K53" s="55"/>
      <c r="L53" s="55"/>
    </row>
    <row r="54" spans="1:12" x14ac:dyDescent="0.3">
      <c r="A54" s="17" t="s">
        <v>102</v>
      </c>
      <c r="F54" s="83"/>
      <c r="H54" s="55"/>
      <c r="L54" s="59"/>
    </row>
    <row r="55" spans="1:12" x14ac:dyDescent="0.3">
      <c r="A55" s="125" t="s">
        <v>103</v>
      </c>
      <c r="B55" s="125"/>
      <c r="C55" s="125"/>
      <c r="D55" s="125"/>
      <c r="E55" s="125"/>
      <c r="F55" s="125"/>
      <c r="G55" s="125"/>
      <c r="H55" s="125"/>
      <c r="K55" s="55"/>
      <c r="L55" s="60"/>
    </row>
    <row r="56" spans="1:12" x14ac:dyDescent="0.3">
      <c r="A56" s="125"/>
      <c r="B56" s="125"/>
      <c r="C56" s="125"/>
      <c r="D56" s="125"/>
      <c r="E56" s="125"/>
      <c r="F56" s="125"/>
      <c r="G56" s="125"/>
      <c r="H56" s="125"/>
    </row>
    <row r="59" spans="1:12" x14ac:dyDescent="0.3">
      <c r="E59" s="55"/>
    </row>
  </sheetData>
  <autoFilter ref="B1:B13" xr:uid="{00000000-0009-0000-0000-000003000000}"/>
  <mergeCells count="28">
    <mergeCell ref="A2:H2"/>
    <mergeCell ref="A3:H3"/>
    <mergeCell ref="A4:H4"/>
    <mergeCell ref="A5:H5"/>
    <mergeCell ref="A8:I8"/>
    <mergeCell ref="A7:I7"/>
    <mergeCell ref="A22:A25"/>
    <mergeCell ref="A30:A33"/>
    <mergeCell ref="A55:H56"/>
    <mergeCell ref="A38:A41"/>
    <mergeCell ref="A34:A37"/>
    <mergeCell ref="A26:A29"/>
    <mergeCell ref="A42:A45"/>
    <mergeCell ref="A46:A49"/>
    <mergeCell ref="A50:A52"/>
    <mergeCell ref="A14:A17"/>
    <mergeCell ref="A18:A21"/>
    <mergeCell ref="A9:I9"/>
    <mergeCell ref="C12:C13"/>
    <mergeCell ref="D12:E12"/>
    <mergeCell ref="F12:F13"/>
    <mergeCell ref="G12:H12"/>
    <mergeCell ref="G10:I10"/>
    <mergeCell ref="A11:A13"/>
    <mergeCell ref="B11:B13"/>
    <mergeCell ref="C11:E11"/>
    <mergeCell ref="F11:H11"/>
    <mergeCell ref="I11:I1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L59"/>
  <sheetViews>
    <sheetView showGridLines="0" topLeftCell="A30" zoomScale="120" zoomScaleNormal="120" workbookViewId="0">
      <selection activeCell="F59" sqref="F59"/>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31" t="s">
        <v>82</v>
      </c>
      <c r="B2" s="132"/>
      <c r="C2" s="132"/>
      <c r="D2" s="132"/>
      <c r="E2" s="132"/>
      <c r="F2" s="132"/>
      <c r="G2" s="132"/>
      <c r="H2" s="132"/>
      <c r="I2" s="13"/>
    </row>
    <row r="3" spans="1:12" s="12" customFormat="1" x14ac:dyDescent="0.3">
      <c r="A3" s="131" t="s">
        <v>83</v>
      </c>
      <c r="B3" s="132"/>
      <c r="C3" s="132"/>
      <c r="D3" s="132"/>
      <c r="E3" s="132"/>
      <c r="F3" s="132"/>
      <c r="G3" s="132"/>
      <c r="H3" s="132"/>
      <c r="I3" s="13"/>
    </row>
    <row r="4" spans="1:12" s="12" customFormat="1" x14ac:dyDescent="0.3">
      <c r="A4" s="131" t="s">
        <v>84</v>
      </c>
      <c r="B4" s="132"/>
      <c r="C4" s="132"/>
      <c r="D4" s="132"/>
      <c r="E4" s="132"/>
      <c r="F4" s="132"/>
      <c r="G4" s="132"/>
      <c r="H4" s="132"/>
      <c r="I4" s="13"/>
    </row>
    <row r="5" spans="1:12" s="12" customFormat="1" x14ac:dyDescent="0.3">
      <c r="A5" s="131" t="s">
        <v>85</v>
      </c>
      <c r="B5" s="132"/>
      <c r="C5" s="132"/>
      <c r="D5" s="132"/>
      <c r="E5" s="132"/>
      <c r="F5" s="132"/>
      <c r="G5" s="132"/>
      <c r="H5" s="132"/>
      <c r="I5" s="13"/>
    </row>
    <row r="6" spans="1:12" s="12" customFormat="1" x14ac:dyDescent="0.3">
      <c r="A6" s="14"/>
      <c r="B6" s="15"/>
      <c r="C6" s="15"/>
      <c r="D6" s="15"/>
      <c r="E6" s="15"/>
      <c r="F6" s="15"/>
      <c r="G6" s="15"/>
      <c r="H6" s="15"/>
      <c r="I6" s="13"/>
    </row>
    <row r="7" spans="1:12" s="12" customFormat="1" x14ac:dyDescent="0.3">
      <c r="A7" s="133" t="s">
        <v>86</v>
      </c>
      <c r="B7" s="150"/>
      <c r="C7" s="150"/>
      <c r="D7" s="150"/>
      <c r="E7" s="150"/>
      <c r="F7" s="150"/>
      <c r="G7" s="150"/>
      <c r="H7" s="150"/>
      <c r="I7" s="149"/>
    </row>
    <row r="8" spans="1:12" x14ac:dyDescent="0.3">
      <c r="A8" s="133" t="s">
        <v>107</v>
      </c>
      <c r="B8" s="134"/>
      <c r="C8" s="134"/>
      <c r="D8" s="134"/>
      <c r="E8" s="134"/>
      <c r="F8" s="134"/>
      <c r="G8" s="134"/>
      <c r="H8" s="134"/>
      <c r="I8" s="149"/>
    </row>
    <row r="9" spans="1:12" x14ac:dyDescent="0.3">
      <c r="A9" s="131" t="s">
        <v>128</v>
      </c>
      <c r="B9" s="132"/>
      <c r="C9" s="132"/>
      <c r="D9" s="132"/>
      <c r="E9" s="132"/>
      <c r="F9" s="132"/>
      <c r="G9" s="132"/>
      <c r="H9" s="132"/>
      <c r="I9" s="145"/>
    </row>
    <row r="10" spans="1:12" x14ac:dyDescent="0.3">
      <c r="A10" s="18"/>
      <c r="B10" s="19"/>
      <c r="C10" s="19"/>
      <c r="D10" s="19"/>
      <c r="E10" s="19"/>
      <c r="F10" s="19"/>
      <c r="G10" s="140" t="s">
        <v>88</v>
      </c>
      <c r="H10" s="140"/>
      <c r="I10" s="141"/>
    </row>
    <row r="11" spans="1:12" ht="15" customHeight="1" x14ac:dyDescent="0.3">
      <c r="A11" s="138" t="s">
        <v>89</v>
      </c>
      <c r="B11" s="138" t="s">
        <v>90</v>
      </c>
      <c r="C11" s="142" t="s">
        <v>91</v>
      </c>
      <c r="D11" s="130"/>
      <c r="E11" s="144"/>
      <c r="F11" s="142" t="s">
        <v>92</v>
      </c>
      <c r="G11" s="130"/>
      <c r="H11" s="130"/>
      <c r="I11" s="139" t="s">
        <v>93</v>
      </c>
    </row>
    <row r="12" spans="1:12" ht="15" customHeight="1" x14ac:dyDescent="0.3">
      <c r="A12" s="138"/>
      <c r="B12" s="142"/>
      <c r="C12" s="138" t="s">
        <v>108</v>
      </c>
      <c r="D12" s="130" t="s">
        <v>95</v>
      </c>
      <c r="E12" s="130"/>
      <c r="F12" s="138" t="s">
        <v>108</v>
      </c>
      <c r="G12" s="130" t="s">
        <v>95</v>
      </c>
      <c r="H12" s="130"/>
      <c r="I12" s="143"/>
    </row>
    <row r="13" spans="1:12" x14ac:dyDescent="0.3">
      <c r="A13" s="139"/>
      <c r="B13" s="146"/>
      <c r="C13" s="139"/>
      <c r="D13" s="48" t="s">
        <v>96</v>
      </c>
      <c r="E13" s="49" t="s">
        <v>97</v>
      </c>
      <c r="F13" s="139"/>
      <c r="G13" s="48" t="s">
        <v>96</v>
      </c>
      <c r="H13" s="49" t="s">
        <v>97</v>
      </c>
      <c r="I13" s="143"/>
    </row>
    <row r="14" spans="1:12" ht="15" x14ac:dyDescent="0.4">
      <c r="A14" s="129">
        <v>2015</v>
      </c>
      <c r="B14" s="54" t="s">
        <v>98</v>
      </c>
      <c r="C14" s="51">
        <v>13084</v>
      </c>
      <c r="D14" s="52"/>
      <c r="E14" s="52"/>
      <c r="F14" s="51">
        <v>4807</v>
      </c>
      <c r="G14" s="52"/>
      <c r="H14" s="52"/>
      <c r="I14" s="52">
        <v>35.713647332201269</v>
      </c>
      <c r="K14" s="98"/>
      <c r="L14" s="55"/>
    </row>
    <row r="15" spans="1:12" ht="15" x14ac:dyDescent="0.4">
      <c r="A15" s="129"/>
      <c r="B15" s="54" t="s">
        <v>99</v>
      </c>
      <c r="C15" s="51">
        <v>13271</v>
      </c>
      <c r="D15" s="52">
        <v>2.5739565644829838</v>
      </c>
      <c r="E15" s="52"/>
      <c r="F15" s="51">
        <v>4612</v>
      </c>
      <c r="G15" s="52">
        <v>-0.17517517517518399</v>
      </c>
      <c r="H15" s="52"/>
      <c r="I15" s="52">
        <v>34.756469460660448</v>
      </c>
      <c r="K15" s="98"/>
      <c r="L15" s="55"/>
    </row>
    <row r="16" spans="1:12" ht="15" x14ac:dyDescent="0.4">
      <c r="A16" s="129"/>
      <c r="B16" s="54" t="s">
        <v>100</v>
      </c>
      <c r="C16" s="51">
        <v>14496</v>
      </c>
      <c r="D16" s="52">
        <v>8.6782260172519017</v>
      </c>
      <c r="E16" s="52"/>
      <c r="F16" s="51">
        <v>5223</v>
      </c>
      <c r="G16" s="52">
        <v>13.136124341940331</v>
      </c>
      <c r="H16" s="52"/>
      <c r="I16" s="52">
        <v>36.182153451455143</v>
      </c>
      <c r="K16" s="98"/>
      <c r="L16" s="55"/>
    </row>
    <row r="17" spans="1:12" ht="15" x14ac:dyDescent="0.4">
      <c r="A17" s="129"/>
      <c r="B17" s="54" t="s">
        <v>101</v>
      </c>
      <c r="C17" s="51">
        <v>13353</v>
      </c>
      <c r="D17" s="52">
        <v>-7.8730056922953509</v>
      </c>
      <c r="E17" s="52"/>
      <c r="F17" s="51">
        <v>4594</v>
      </c>
      <c r="G17" s="52">
        <v>-11.876800354531355</v>
      </c>
      <c r="H17" s="52"/>
      <c r="I17" s="52">
        <v>34.609694543555825</v>
      </c>
      <c r="K17" s="98"/>
      <c r="L17" s="55"/>
    </row>
    <row r="18" spans="1:12" ht="15" x14ac:dyDescent="0.4">
      <c r="A18" s="129">
        <v>2016</v>
      </c>
      <c r="B18" s="54" t="s">
        <v>98</v>
      </c>
      <c r="C18" s="51">
        <v>10832</v>
      </c>
      <c r="D18" s="52">
        <v>-18.571055608737268</v>
      </c>
      <c r="E18" s="52">
        <v>-16.373223701850023</v>
      </c>
      <c r="F18" s="51">
        <v>3993</v>
      </c>
      <c r="G18" s="52">
        <v>-11.767664068393259</v>
      </c>
      <c r="H18" s="52">
        <v>-12.187187187187192</v>
      </c>
      <c r="I18" s="52">
        <v>37.501335898257985</v>
      </c>
      <c r="K18" s="98"/>
      <c r="L18" s="55"/>
    </row>
    <row r="19" spans="1:12" ht="15" x14ac:dyDescent="0.4">
      <c r="A19" s="129"/>
      <c r="B19" s="54" t="s">
        <v>99</v>
      </c>
      <c r="C19" s="51">
        <v>12473</v>
      </c>
      <c r="D19" s="52">
        <v>14.246019023191209</v>
      </c>
      <c r="E19" s="52">
        <v>-6.8571926461618915</v>
      </c>
      <c r="F19" s="51">
        <v>4440</v>
      </c>
      <c r="G19" s="52">
        <v>11.997720148190353</v>
      </c>
      <c r="H19" s="52">
        <v>-1.479067435447476</v>
      </c>
      <c r="I19" s="52">
        <v>36.763330215154348</v>
      </c>
      <c r="K19" s="98"/>
      <c r="L19" s="55"/>
    </row>
    <row r="20" spans="1:12" ht="15" x14ac:dyDescent="0.4">
      <c r="A20" s="129"/>
      <c r="B20" s="54" t="s">
        <v>100</v>
      </c>
      <c r="C20" s="51">
        <v>12256</v>
      </c>
      <c r="D20" s="52">
        <v>-3.049579045837234</v>
      </c>
      <c r="E20" s="52">
        <v>-16.908522408402149</v>
      </c>
      <c r="F20" s="51">
        <v>4295</v>
      </c>
      <c r="G20" s="52">
        <v>-4.4274809160305324</v>
      </c>
      <c r="H20" s="52">
        <v>-16.77376467981388</v>
      </c>
      <c r="I20" s="52">
        <v>36.240833654959474</v>
      </c>
      <c r="K20" s="98"/>
      <c r="L20" s="55"/>
    </row>
    <row r="21" spans="1:12" ht="15" x14ac:dyDescent="0.4">
      <c r="A21" s="129"/>
      <c r="B21" s="54" t="s">
        <v>101</v>
      </c>
      <c r="C21" s="51">
        <v>12794</v>
      </c>
      <c r="D21" s="52">
        <v>5.6541875723658848</v>
      </c>
      <c r="E21" s="52">
        <v>-4.7080323731616147</v>
      </c>
      <c r="F21" s="51">
        <v>4396</v>
      </c>
      <c r="G21" s="52">
        <v>4.8455804046858333</v>
      </c>
      <c r="H21" s="52">
        <v>-0.98063867236611202</v>
      </c>
      <c r="I21" s="52">
        <v>35.963470319634702</v>
      </c>
      <c r="K21" s="98"/>
      <c r="L21" s="55"/>
    </row>
    <row r="22" spans="1:12" ht="15" x14ac:dyDescent="0.4">
      <c r="A22" s="129">
        <v>2017</v>
      </c>
      <c r="B22" s="54" t="s">
        <v>98</v>
      </c>
      <c r="C22" s="51">
        <v>9874</v>
      </c>
      <c r="D22" s="52">
        <v>-22.922374429223751</v>
      </c>
      <c r="E22" s="52">
        <v>-9.8001496206048984</v>
      </c>
      <c r="F22" s="51">
        <v>3521</v>
      </c>
      <c r="G22" s="52">
        <v>-21.305231081767388</v>
      </c>
      <c r="H22" s="52">
        <v>-11.684240524365919</v>
      </c>
      <c r="I22" s="52">
        <v>36.718009478672982</v>
      </c>
      <c r="K22" s="98"/>
      <c r="L22" s="55"/>
    </row>
    <row r="23" spans="1:12" ht="15" x14ac:dyDescent="0.4">
      <c r="A23" s="129"/>
      <c r="B23" s="54" t="s">
        <v>99</v>
      </c>
      <c r="C23" s="51">
        <v>11733</v>
      </c>
      <c r="D23" s="52">
        <v>21.090047393364927</v>
      </c>
      <c r="E23" s="52">
        <v>-4.396632366697844</v>
      </c>
      <c r="F23" s="51">
        <v>4325</v>
      </c>
      <c r="G23" s="52">
        <v>23.78186511777993</v>
      </c>
      <c r="H23" s="52">
        <v>-2.3918575063613332</v>
      </c>
      <c r="I23" s="52">
        <v>37.534246575342465</v>
      </c>
      <c r="K23" s="98"/>
      <c r="L23" s="55"/>
    </row>
    <row r="24" spans="1:12" ht="15" x14ac:dyDescent="0.4">
      <c r="A24" s="129"/>
      <c r="B24" s="54" t="s">
        <v>100</v>
      </c>
      <c r="C24" s="51">
        <v>13143</v>
      </c>
      <c r="D24" s="52">
        <v>14.774951076320946</v>
      </c>
      <c r="E24" s="52">
        <v>13.180239289849482</v>
      </c>
      <c r="F24" s="51">
        <v>4473</v>
      </c>
      <c r="G24" s="52">
        <v>7.4556830031282715</v>
      </c>
      <c r="H24" s="52">
        <v>9.7444089456869136</v>
      </c>
      <c r="I24" s="52">
        <v>35.14066496163683</v>
      </c>
      <c r="K24" s="98"/>
      <c r="L24" s="55"/>
    </row>
    <row r="25" spans="1:12" ht="15" x14ac:dyDescent="0.4">
      <c r="A25" s="129"/>
      <c r="B25" s="54" t="s">
        <v>101</v>
      </c>
      <c r="C25" s="51">
        <v>13488</v>
      </c>
      <c r="D25" s="52">
        <v>1.8243819266837278</v>
      </c>
      <c r="E25" s="52">
        <v>9.0776255707762488</v>
      </c>
      <c r="F25" s="51">
        <v>4820</v>
      </c>
      <c r="G25" s="52">
        <v>6.3076176613294592</v>
      </c>
      <c r="H25" s="52">
        <v>11.274758760792267</v>
      </c>
      <c r="I25" s="52">
        <v>36.687876758204958</v>
      </c>
      <c r="K25" s="98"/>
      <c r="L25" s="55"/>
    </row>
    <row r="26" spans="1:12" ht="15" x14ac:dyDescent="0.4">
      <c r="A26" s="126">
        <v>2018</v>
      </c>
      <c r="B26" s="54" t="s">
        <v>98</v>
      </c>
      <c r="C26" s="51">
        <v>11832</v>
      </c>
      <c r="D26" s="52">
        <f t="shared" ref="D26:D49" si="0">100*(C26/C25-1)</f>
        <v>-12.277580071174377</v>
      </c>
      <c r="E26" s="52">
        <f>100*(C26/C22-1)</f>
        <v>19.829856187968396</v>
      </c>
      <c r="F26" s="51">
        <v>4181</v>
      </c>
      <c r="G26" s="52">
        <f t="shared" ref="G26:G49" si="1">100*(F26/F25-1)</f>
        <v>-13.257261410788379</v>
      </c>
      <c r="H26" s="52">
        <f>100*(F26/F22-1)</f>
        <v>18.744674808293095</v>
      </c>
      <c r="I26" s="52">
        <f t="shared" ref="I26:I49" si="2">100*(F26/C26)</f>
        <v>35.33637592968222</v>
      </c>
      <c r="J26" s="55"/>
      <c r="K26" s="98"/>
      <c r="L26" s="55"/>
    </row>
    <row r="27" spans="1:12" ht="15" x14ac:dyDescent="0.4">
      <c r="A27" s="127"/>
      <c r="B27" s="54" t="s">
        <v>99</v>
      </c>
      <c r="C27" s="51">
        <v>13054</v>
      </c>
      <c r="D27" s="52">
        <f t="shared" si="0"/>
        <v>10.32792427315754</v>
      </c>
      <c r="E27" s="52">
        <f>100*(C27/C23-1)</f>
        <v>11.258842580755136</v>
      </c>
      <c r="F27" s="51">
        <v>4878</v>
      </c>
      <c r="G27" s="52">
        <f t="shared" si="1"/>
        <v>16.670652953838804</v>
      </c>
      <c r="H27" s="52">
        <f>100*(F27/F23-1)</f>
        <v>12.786127167630056</v>
      </c>
      <c r="I27" s="52">
        <f t="shared" si="2"/>
        <v>37.367856595679484</v>
      </c>
      <c r="K27" s="98"/>
      <c r="L27" s="55"/>
    </row>
    <row r="28" spans="1:12" ht="15" x14ac:dyDescent="0.4">
      <c r="A28" s="127"/>
      <c r="B28" s="54" t="s">
        <v>100</v>
      </c>
      <c r="C28" s="51">
        <v>13209</v>
      </c>
      <c r="D28" s="52">
        <f t="shared" si="0"/>
        <v>1.1873755170828781</v>
      </c>
      <c r="E28" s="52">
        <f>100*(C28/C24-1)</f>
        <v>0.50216845469071014</v>
      </c>
      <c r="F28" s="51">
        <v>4819</v>
      </c>
      <c r="G28" s="52">
        <f t="shared" si="1"/>
        <v>-1.2095120951209459</v>
      </c>
      <c r="H28" s="52">
        <f>100*(F28/F24-1)</f>
        <v>7.7353006930471757</v>
      </c>
      <c r="I28" s="52">
        <f t="shared" si="2"/>
        <v>36.482701188583547</v>
      </c>
      <c r="K28" s="98"/>
      <c r="L28" s="55"/>
    </row>
    <row r="29" spans="1:12" ht="15" x14ac:dyDescent="0.4">
      <c r="A29" s="128"/>
      <c r="B29" s="54" t="s">
        <v>101</v>
      </c>
      <c r="C29" s="51">
        <v>13696</v>
      </c>
      <c r="D29" s="52">
        <f t="shared" si="0"/>
        <v>3.6868801574683863</v>
      </c>
      <c r="E29" s="52">
        <f>100*(C29/C25-1)</f>
        <v>1.542111506524324</v>
      </c>
      <c r="F29" s="51">
        <v>4924</v>
      </c>
      <c r="G29" s="52">
        <f t="shared" si="1"/>
        <v>2.1788752853288962</v>
      </c>
      <c r="H29" s="52">
        <f>100*(F29/F25-1)</f>
        <v>2.1576763485477102</v>
      </c>
      <c r="I29" s="52">
        <f t="shared" si="2"/>
        <v>35.95210280373832</v>
      </c>
      <c r="J29" s="55"/>
      <c r="K29" s="98"/>
      <c r="L29" s="55"/>
    </row>
    <row r="30" spans="1:12" ht="15" x14ac:dyDescent="0.4">
      <c r="A30" s="126">
        <v>2019</v>
      </c>
      <c r="B30" s="54" t="s">
        <v>98</v>
      </c>
      <c r="C30" s="51">
        <v>11611</v>
      </c>
      <c r="D30" s="52">
        <f t="shared" si="0"/>
        <v>-15.22342289719626</v>
      </c>
      <c r="E30" s="52">
        <f>100*(C30/C26-1)</f>
        <v>-1.8678160919540221</v>
      </c>
      <c r="F30" s="51">
        <v>4197</v>
      </c>
      <c r="G30" s="52">
        <f t="shared" si="1"/>
        <v>-14.764419171405363</v>
      </c>
      <c r="H30" s="52">
        <f>100*(F30/F26-1)</f>
        <v>0.38268356852426688</v>
      </c>
      <c r="I30" s="52">
        <f t="shared" si="2"/>
        <v>36.146757385238139</v>
      </c>
      <c r="K30" s="98"/>
      <c r="L30" s="55"/>
    </row>
    <row r="31" spans="1:12" ht="15" x14ac:dyDescent="0.4">
      <c r="A31" s="127"/>
      <c r="B31" s="54" t="s">
        <v>99</v>
      </c>
      <c r="C31" s="51">
        <v>14009</v>
      </c>
      <c r="D31" s="52">
        <f t="shared" si="0"/>
        <v>20.652829213676682</v>
      </c>
      <c r="E31" s="52">
        <f t="shared" ref="E31:E36" si="3">100*(C31/C27-1)</f>
        <v>7.315765282671971</v>
      </c>
      <c r="F31" s="51">
        <v>5012</v>
      </c>
      <c r="G31" s="52">
        <f t="shared" si="1"/>
        <v>19.418632356445077</v>
      </c>
      <c r="H31" s="52">
        <f t="shared" ref="H31:H36" si="4">100*(F31/F27-1)</f>
        <v>2.7470274702747099</v>
      </c>
      <c r="I31" s="52">
        <f t="shared" si="2"/>
        <v>35.777000499678778</v>
      </c>
      <c r="K31" s="98"/>
      <c r="L31" s="55"/>
    </row>
    <row r="32" spans="1:12" ht="15" x14ac:dyDescent="0.4">
      <c r="A32" s="127"/>
      <c r="B32" s="54" t="s">
        <v>100</v>
      </c>
      <c r="C32" s="51">
        <v>14645</v>
      </c>
      <c r="D32" s="52">
        <f t="shared" si="0"/>
        <v>4.5399386108929907</v>
      </c>
      <c r="E32" s="52">
        <f t="shared" si="3"/>
        <v>10.871375577257925</v>
      </c>
      <c r="F32" s="51">
        <v>5120</v>
      </c>
      <c r="G32" s="52">
        <f t="shared" si="1"/>
        <v>2.154828411811649</v>
      </c>
      <c r="H32" s="52">
        <f t="shared" si="4"/>
        <v>6.2461091512761913</v>
      </c>
      <c r="I32" s="52">
        <f t="shared" si="2"/>
        <v>34.96073745305565</v>
      </c>
      <c r="J32" s="55"/>
      <c r="K32" s="98"/>
      <c r="L32" s="55"/>
    </row>
    <row r="33" spans="1:12" ht="15" x14ac:dyDescent="0.4">
      <c r="A33" s="128"/>
      <c r="B33" s="54" t="s">
        <v>101</v>
      </c>
      <c r="C33" s="51">
        <v>14251</v>
      </c>
      <c r="D33" s="52">
        <f t="shared" si="0"/>
        <v>-2.6903379993171717</v>
      </c>
      <c r="E33" s="52">
        <f t="shared" si="3"/>
        <v>4.0522780373831724</v>
      </c>
      <c r="F33" s="51">
        <v>5100</v>
      </c>
      <c r="G33" s="52">
        <f t="shared" si="1"/>
        <v>-0.390625</v>
      </c>
      <c r="H33" s="52">
        <f t="shared" si="4"/>
        <v>3.5743298131600376</v>
      </c>
      <c r="I33" s="52">
        <f t="shared" si="2"/>
        <v>35.786962318433794</v>
      </c>
      <c r="J33" s="55"/>
      <c r="K33" s="98"/>
      <c r="L33" s="55"/>
    </row>
    <row r="34" spans="1:12" ht="15" x14ac:dyDescent="0.4">
      <c r="A34" s="129">
        <v>2020</v>
      </c>
      <c r="B34" s="54" t="s">
        <v>98</v>
      </c>
      <c r="C34" s="51">
        <v>11832</v>
      </c>
      <c r="D34" s="52">
        <f t="shared" si="0"/>
        <v>-16.974247421233603</v>
      </c>
      <c r="E34" s="52">
        <f t="shared" si="3"/>
        <v>1.9033674963396807</v>
      </c>
      <c r="F34" s="51">
        <v>4223</v>
      </c>
      <c r="G34" s="52">
        <f t="shared" si="1"/>
        <v>-17.196078431372552</v>
      </c>
      <c r="H34" s="52">
        <f t="shared" si="4"/>
        <v>0.61949011198474402</v>
      </c>
      <c r="I34" s="52">
        <f t="shared" si="2"/>
        <v>35.691345503718729</v>
      </c>
      <c r="J34" s="55"/>
      <c r="K34" s="98"/>
      <c r="L34" s="55"/>
    </row>
    <row r="35" spans="1:12" ht="15" x14ac:dyDescent="0.4">
      <c r="A35" s="129"/>
      <c r="B35" s="54" t="s">
        <v>99</v>
      </c>
      <c r="C35" s="51">
        <v>5708</v>
      </c>
      <c r="D35" s="52">
        <f t="shared" si="0"/>
        <v>-51.757944557133207</v>
      </c>
      <c r="E35" s="52">
        <f t="shared" si="3"/>
        <v>-59.254764794060954</v>
      </c>
      <c r="F35" s="51">
        <v>2217</v>
      </c>
      <c r="G35" s="52">
        <f t="shared" si="1"/>
        <v>-47.501775988633675</v>
      </c>
      <c r="H35" s="52">
        <f t="shared" si="4"/>
        <v>-55.766161213088594</v>
      </c>
      <c r="I35" s="52">
        <f t="shared" si="2"/>
        <v>38.84022424667134</v>
      </c>
      <c r="J35" s="55"/>
      <c r="K35" s="98"/>
      <c r="L35" s="55"/>
    </row>
    <row r="36" spans="1:12" ht="15" x14ac:dyDescent="0.4">
      <c r="A36" s="129"/>
      <c r="B36" s="54" t="s">
        <v>100</v>
      </c>
      <c r="C36" s="51">
        <v>9742</v>
      </c>
      <c r="D36" s="52">
        <f t="shared" si="0"/>
        <v>70.672740014015417</v>
      </c>
      <c r="E36" s="52">
        <f t="shared" si="3"/>
        <v>-33.479003072721071</v>
      </c>
      <c r="F36" s="51">
        <v>3494</v>
      </c>
      <c r="G36" s="52">
        <f t="shared" si="1"/>
        <v>57.600360847992782</v>
      </c>
      <c r="H36" s="52">
        <f t="shared" si="4"/>
        <v>-31.757812500000004</v>
      </c>
      <c r="I36" s="52">
        <f t="shared" si="2"/>
        <v>35.865325395196059</v>
      </c>
      <c r="J36" s="55"/>
      <c r="K36" s="98"/>
      <c r="L36" s="55"/>
    </row>
    <row r="37" spans="1:12" ht="15" x14ac:dyDescent="0.4">
      <c r="A37" s="129"/>
      <c r="B37" s="54" t="s">
        <v>101</v>
      </c>
      <c r="C37" s="51">
        <v>12637</v>
      </c>
      <c r="D37" s="52">
        <f t="shared" si="0"/>
        <v>29.71669061794293</v>
      </c>
      <c r="E37" s="52">
        <f t="shared" ref="E37:E49" si="5">100*(C37/C33-1)</f>
        <v>-11.32552101606905</v>
      </c>
      <c r="F37" s="51">
        <v>4568</v>
      </c>
      <c r="G37" s="52">
        <f t="shared" si="1"/>
        <v>30.738408700629648</v>
      </c>
      <c r="H37" s="52">
        <f t="shared" ref="H37:H49" si="6">100*(F37/F33-1)</f>
        <v>-10.431372549019613</v>
      </c>
      <c r="I37" s="52">
        <f t="shared" si="2"/>
        <v>36.147819893962172</v>
      </c>
      <c r="J37" s="55"/>
      <c r="K37" s="98"/>
      <c r="L37" s="55"/>
    </row>
    <row r="38" spans="1:12" ht="15" x14ac:dyDescent="0.4">
      <c r="A38" s="129">
        <v>2021</v>
      </c>
      <c r="B38" s="54" t="s">
        <v>98</v>
      </c>
      <c r="C38" s="51">
        <v>13121</v>
      </c>
      <c r="D38" s="52">
        <f t="shared" si="0"/>
        <v>3.8300229484846016</v>
      </c>
      <c r="E38" s="52">
        <f t="shared" si="5"/>
        <v>10.89418526031103</v>
      </c>
      <c r="F38" s="51">
        <v>4766</v>
      </c>
      <c r="G38" s="52">
        <f t="shared" si="1"/>
        <v>4.3345008756567438</v>
      </c>
      <c r="H38" s="52">
        <f t="shared" si="6"/>
        <v>12.858157707790664</v>
      </c>
      <c r="I38" s="52">
        <f t="shared" si="2"/>
        <v>36.32345095648197</v>
      </c>
      <c r="J38" s="55"/>
      <c r="K38" s="98"/>
      <c r="L38" s="55"/>
    </row>
    <row r="39" spans="1:12" ht="15" x14ac:dyDescent="0.4">
      <c r="A39" s="129"/>
      <c r="B39" s="54" t="s">
        <v>99</v>
      </c>
      <c r="C39" s="66">
        <v>14339</v>
      </c>
      <c r="D39" s="52">
        <f t="shared" si="0"/>
        <v>9.282829052663665</v>
      </c>
      <c r="E39" s="52">
        <f t="shared" si="5"/>
        <v>151.20882971268395</v>
      </c>
      <c r="F39" s="51">
        <v>5503</v>
      </c>
      <c r="G39" s="52">
        <f t="shared" si="1"/>
        <v>15.463701216953417</v>
      </c>
      <c r="H39" s="52">
        <f t="shared" si="6"/>
        <v>148.21831303563374</v>
      </c>
      <c r="I39" s="52">
        <f t="shared" si="2"/>
        <v>38.377850617197851</v>
      </c>
      <c r="J39" s="55"/>
      <c r="K39" s="98"/>
      <c r="L39" s="55"/>
    </row>
    <row r="40" spans="1:12" ht="15" x14ac:dyDescent="0.4">
      <c r="A40" s="129"/>
      <c r="B40" s="54" t="s">
        <v>100</v>
      </c>
      <c r="C40" s="66">
        <v>16876</v>
      </c>
      <c r="D40" s="52">
        <f t="shared" si="0"/>
        <v>17.693005091010527</v>
      </c>
      <c r="E40" s="52">
        <f t="shared" si="5"/>
        <v>73.229316362143294</v>
      </c>
      <c r="F40" s="51">
        <v>6458</v>
      </c>
      <c r="G40" s="52">
        <f t="shared" si="1"/>
        <v>17.354170452480467</v>
      </c>
      <c r="H40" s="52">
        <f t="shared" si="6"/>
        <v>84.831139095592434</v>
      </c>
      <c r="I40" s="52">
        <f t="shared" si="2"/>
        <v>38.267361934107605</v>
      </c>
      <c r="J40" s="55"/>
      <c r="K40" s="98"/>
      <c r="L40" s="55"/>
    </row>
    <row r="41" spans="1:12" ht="15" x14ac:dyDescent="0.4">
      <c r="A41" s="129"/>
      <c r="B41" s="54" t="s">
        <v>101</v>
      </c>
      <c r="C41" s="66">
        <v>16766</v>
      </c>
      <c r="D41" s="52">
        <f t="shared" si="0"/>
        <v>-0.65181322588291346</v>
      </c>
      <c r="E41" s="52">
        <f t="shared" si="5"/>
        <v>32.673894120439975</v>
      </c>
      <c r="F41" s="51">
        <v>6422</v>
      </c>
      <c r="G41" s="52">
        <f t="shared" si="1"/>
        <v>-0.55744812635490915</v>
      </c>
      <c r="H41" s="52">
        <f t="shared" si="6"/>
        <v>40.586690017513135</v>
      </c>
      <c r="I41" s="52">
        <f t="shared" si="2"/>
        <v>38.303709889061196</v>
      </c>
      <c r="J41" s="55"/>
      <c r="K41" s="98"/>
      <c r="L41" s="55"/>
    </row>
    <row r="42" spans="1:12" ht="15" x14ac:dyDescent="0.4">
      <c r="A42" s="129">
        <v>2022</v>
      </c>
      <c r="B42" s="54" t="s">
        <v>98</v>
      </c>
      <c r="C42" s="66">
        <v>12964</v>
      </c>
      <c r="D42" s="52">
        <f t="shared" si="0"/>
        <v>-22.676845997852801</v>
      </c>
      <c r="E42" s="52">
        <f t="shared" si="5"/>
        <v>-1.196555140614286</v>
      </c>
      <c r="F42" s="51">
        <v>4787</v>
      </c>
      <c r="G42" s="52">
        <f t="shared" si="1"/>
        <v>-25.459358455309879</v>
      </c>
      <c r="H42" s="52">
        <f t="shared" si="6"/>
        <v>0.44062106588333982</v>
      </c>
      <c r="I42" s="52">
        <f t="shared" si="2"/>
        <v>36.925331687750699</v>
      </c>
      <c r="J42" s="55"/>
      <c r="K42" s="98"/>
      <c r="L42" s="55"/>
    </row>
    <row r="43" spans="1:12" ht="15" x14ac:dyDescent="0.4">
      <c r="A43" s="129"/>
      <c r="B43" s="54" t="s">
        <v>99</v>
      </c>
      <c r="C43" s="66">
        <v>14027</v>
      </c>
      <c r="D43" s="52">
        <f t="shared" si="0"/>
        <v>8.1996297439062005</v>
      </c>
      <c r="E43" s="52">
        <f t="shared" si="5"/>
        <v>-2.1758839528558505</v>
      </c>
      <c r="F43" s="51">
        <v>5024</v>
      </c>
      <c r="G43" s="52">
        <f t="shared" si="1"/>
        <v>4.9509087110925387</v>
      </c>
      <c r="H43" s="52">
        <f t="shared" si="6"/>
        <v>-8.7043430855896826</v>
      </c>
      <c r="I43" s="52">
        <f t="shared" si="2"/>
        <v>35.816639338418767</v>
      </c>
      <c r="J43" s="55"/>
      <c r="K43" s="98"/>
      <c r="L43" s="55"/>
    </row>
    <row r="44" spans="1:12" ht="15" x14ac:dyDescent="0.4">
      <c r="A44" s="129"/>
      <c r="B44" s="54" t="s">
        <v>100</v>
      </c>
      <c r="C44" s="66">
        <v>13187</v>
      </c>
      <c r="D44" s="52">
        <f t="shared" si="0"/>
        <v>-5.9884508447993205</v>
      </c>
      <c r="E44" s="52">
        <f t="shared" si="5"/>
        <v>-21.859445366200525</v>
      </c>
      <c r="F44" s="51">
        <v>4632</v>
      </c>
      <c r="G44" s="52">
        <f t="shared" si="1"/>
        <v>-7.8025477707006408</v>
      </c>
      <c r="H44" s="52">
        <f t="shared" si="6"/>
        <v>-28.275007742335092</v>
      </c>
      <c r="I44" s="52">
        <f t="shared" si="2"/>
        <v>35.125502388716164</v>
      </c>
      <c r="J44" s="55"/>
      <c r="K44" s="98"/>
      <c r="L44" s="55"/>
    </row>
    <row r="45" spans="1:12" x14ac:dyDescent="0.3">
      <c r="A45" s="129"/>
      <c r="B45" s="54" t="s">
        <v>101</v>
      </c>
      <c r="C45" s="66">
        <v>12215</v>
      </c>
      <c r="D45" s="52">
        <f t="shared" si="0"/>
        <v>-7.3708955789792974</v>
      </c>
      <c r="E45" s="52">
        <f t="shared" si="5"/>
        <v>-27.144220446140999</v>
      </c>
      <c r="F45" s="51">
        <v>4027</v>
      </c>
      <c r="G45" s="52">
        <f t="shared" si="1"/>
        <v>-13.06131260794473</v>
      </c>
      <c r="H45" s="52">
        <f t="shared" si="6"/>
        <v>-37.293677981937087</v>
      </c>
      <c r="I45" s="52">
        <f t="shared" si="2"/>
        <v>32.967662709783049</v>
      </c>
      <c r="J45" s="71"/>
      <c r="K45" s="70"/>
      <c r="L45" s="76"/>
    </row>
    <row r="46" spans="1:12" x14ac:dyDescent="0.3">
      <c r="A46" s="129">
        <v>2023</v>
      </c>
      <c r="B46" s="54" t="s">
        <v>98</v>
      </c>
      <c r="C46" s="66">
        <v>9460</v>
      </c>
      <c r="D46" s="52">
        <f t="shared" si="0"/>
        <v>-22.554236594351206</v>
      </c>
      <c r="E46" s="52">
        <f t="shared" si="5"/>
        <v>-27.028694847269364</v>
      </c>
      <c r="F46" s="66">
        <v>3376</v>
      </c>
      <c r="G46" s="52">
        <f t="shared" si="1"/>
        <v>-16.165880307921533</v>
      </c>
      <c r="H46" s="52">
        <f t="shared" si="6"/>
        <v>-29.475663254648012</v>
      </c>
      <c r="I46" s="52">
        <f t="shared" si="2"/>
        <v>35.687103594080341</v>
      </c>
      <c r="J46" s="71"/>
      <c r="K46" s="70"/>
      <c r="L46" s="76"/>
    </row>
    <row r="47" spans="1:12" x14ac:dyDescent="0.3">
      <c r="A47" s="129"/>
      <c r="B47" s="54" t="s">
        <v>99</v>
      </c>
      <c r="C47" s="66">
        <v>9922</v>
      </c>
      <c r="D47" s="52">
        <f t="shared" si="0"/>
        <v>4.8837209302325491</v>
      </c>
      <c r="E47" s="52">
        <f t="shared" si="5"/>
        <v>-29.264988949882365</v>
      </c>
      <c r="F47" s="66">
        <v>3392</v>
      </c>
      <c r="G47" s="52">
        <f t="shared" si="1"/>
        <v>0.47393364928909332</v>
      </c>
      <c r="H47" s="52">
        <f t="shared" si="6"/>
        <v>-32.484076433121025</v>
      </c>
      <c r="I47" s="52">
        <f t="shared" si="2"/>
        <v>34.186655916145938</v>
      </c>
      <c r="J47" s="71"/>
      <c r="K47" s="70"/>
      <c r="L47" s="76"/>
    </row>
    <row r="48" spans="1:12" x14ac:dyDescent="0.3">
      <c r="A48" s="129"/>
      <c r="B48" s="54" t="s">
        <v>100</v>
      </c>
      <c r="C48" s="66">
        <v>12648</v>
      </c>
      <c r="D48" s="52">
        <f t="shared" si="0"/>
        <v>27.474299536383782</v>
      </c>
      <c r="E48" s="52">
        <f t="shared" si="5"/>
        <v>-4.0873587624175372</v>
      </c>
      <c r="F48" s="66">
        <v>3694</v>
      </c>
      <c r="G48" s="52">
        <f t="shared" si="1"/>
        <v>8.9033018867924483</v>
      </c>
      <c r="H48" s="52">
        <f t="shared" si="6"/>
        <v>-20.25043177892919</v>
      </c>
      <c r="I48" s="52">
        <f t="shared" si="2"/>
        <v>29.206198608475649</v>
      </c>
      <c r="J48" s="71"/>
      <c r="K48" s="70"/>
      <c r="L48" s="76"/>
    </row>
    <row r="49" spans="1:12" x14ac:dyDescent="0.3">
      <c r="A49" s="129"/>
      <c r="B49" s="54" t="s">
        <v>101</v>
      </c>
      <c r="C49" s="66">
        <v>9913</v>
      </c>
      <c r="D49" s="52">
        <f t="shared" si="0"/>
        <v>-21.62397216951296</v>
      </c>
      <c r="E49" s="52">
        <f t="shared" si="5"/>
        <v>-18.845681539091284</v>
      </c>
      <c r="F49" s="66">
        <v>3446</v>
      </c>
      <c r="G49" s="52">
        <f t="shared" si="1"/>
        <v>-6.713589604764481</v>
      </c>
      <c r="H49" s="52">
        <f t="shared" si="6"/>
        <v>-14.427613608145018</v>
      </c>
      <c r="I49" s="52">
        <f t="shared" si="2"/>
        <v>34.762433168566531</v>
      </c>
      <c r="J49" s="71"/>
      <c r="K49" s="70"/>
      <c r="L49" s="76"/>
    </row>
    <row r="50" spans="1:12" x14ac:dyDescent="0.3">
      <c r="A50" s="156">
        <v>2024</v>
      </c>
      <c r="B50" s="54" t="s">
        <v>98</v>
      </c>
      <c r="C50" s="66">
        <v>8341</v>
      </c>
      <c r="D50" s="52">
        <f t="shared" ref="D50" si="7">100*(C50/C49-1)</f>
        <v>-15.857964289317062</v>
      </c>
      <c r="E50" s="52">
        <f t="shared" ref="E50" si="8">100*(C50/C46-1)</f>
        <v>-11.828752642706132</v>
      </c>
      <c r="F50" s="66">
        <v>2999</v>
      </c>
      <c r="G50" s="52">
        <f t="shared" ref="G50" si="9">100*(F50/F49-1)</f>
        <v>-12.971561230412076</v>
      </c>
      <c r="H50" s="52">
        <f t="shared" ref="H50" si="10">100*(F50/F46-1)</f>
        <v>-11.167061611374407</v>
      </c>
      <c r="I50" s="52">
        <f t="shared" ref="I50" si="11">100*(F50/C50)</f>
        <v>35.95492147224553</v>
      </c>
      <c r="J50" s="71"/>
      <c r="K50" s="70"/>
      <c r="L50" s="76"/>
    </row>
    <row r="51" spans="1:12" x14ac:dyDescent="0.3">
      <c r="A51" s="157"/>
      <c r="B51" s="54" t="s">
        <v>99</v>
      </c>
      <c r="C51" s="66">
        <v>12202</v>
      </c>
      <c r="D51" s="52">
        <f t="shared" ref="D51" si="12">100*(C51/C50-1)</f>
        <v>46.289413739359794</v>
      </c>
      <c r="E51" s="52">
        <f t="shared" ref="E51" si="13">100*(C51/C47-1)</f>
        <v>22.979238056843386</v>
      </c>
      <c r="F51" s="66">
        <v>4438</v>
      </c>
      <c r="G51" s="52">
        <f t="shared" ref="G51" si="14">100*(F51/F50-1)</f>
        <v>47.982660886962321</v>
      </c>
      <c r="H51" s="52">
        <f t="shared" ref="H51" si="15">100*(F51/F47-1)</f>
        <v>30.83726415094339</v>
      </c>
      <c r="I51" s="52">
        <f t="shared" ref="I51" si="16">100*(F51/C51)</f>
        <v>36.371086707097199</v>
      </c>
      <c r="J51" s="71"/>
      <c r="K51" s="70"/>
      <c r="L51" s="76"/>
    </row>
    <row r="52" spans="1:12" x14ac:dyDescent="0.3">
      <c r="A52" s="158"/>
      <c r="B52" s="54" t="s">
        <v>100</v>
      </c>
      <c r="C52" s="66">
        <v>14182</v>
      </c>
      <c r="D52" s="52">
        <f t="shared" ref="D52" si="17">100*(C52/C51-1)</f>
        <v>16.226848057695452</v>
      </c>
      <c r="E52" s="52">
        <f t="shared" ref="E52" si="18">100*(C52/C48-1)</f>
        <v>12.128399746995576</v>
      </c>
      <c r="F52" s="66">
        <v>5007</v>
      </c>
      <c r="G52" s="52">
        <f t="shared" ref="G52" si="19">100*(F52/F51-1)</f>
        <v>12.821090581342954</v>
      </c>
      <c r="H52" s="52">
        <f t="shared" ref="H52" si="20">100*(F52/F48-1)</f>
        <v>35.544125609095836</v>
      </c>
      <c r="I52" s="52">
        <f t="shared" ref="I52" si="21">100*(F52/C52)</f>
        <v>35.305316598505151</v>
      </c>
      <c r="J52" s="71"/>
      <c r="K52" s="70"/>
      <c r="L52" s="76"/>
    </row>
    <row r="53" spans="1:12" x14ac:dyDescent="0.3">
      <c r="A53" s="72"/>
      <c r="B53" s="72"/>
      <c r="C53" s="70"/>
      <c r="D53" s="75"/>
      <c r="E53" s="75"/>
      <c r="F53" s="70"/>
      <c r="G53" s="75"/>
      <c r="H53" s="75"/>
      <c r="I53" s="75"/>
      <c r="J53" s="71"/>
      <c r="K53" s="70"/>
      <c r="L53" s="76"/>
    </row>
    <row r="54" spans="1:12" x14ac:dyDescent="0.3">
      <c r="A54" s="17" t="s">
        <v>102</v>
      </c>
      <c r="F54" s="83"/>
      <c r="G54" s="71"/>
      <c r="H54" s="71"/>
      <c r="I54" s="71"/>
      <c r="J54" s="71"/>
      <c r="K54" s="55"/>
      <c r="L54" s="55"/>
    </row>
    <row r="55" spans="1:12" x14ac:dyDescent="0.3">
      <c r="A55" s="125" t="s">
        <v>103</v>
      </c>
      <c r="B55" s="125"/>
      <c r="C55" s="125"/>
      <c r="D55" s="125"/>
      <c r="E55" s="125"/>
      <c r="F55" s="125"/>
      <c r="G55" s="125"/>
      <c r="H55" s="125"/>
      <c r="L55" s="77"/>
    </row>
    <row r="56" spans="1:12" x14ac:dyDescent="0.3">
      <c r="A56" s="125"/>
      <c r="B56" s="125"/>
      <c r="C56" s="125"/>
      <c r="D56" s="125"/>
      <c r="E56" s="125"/>
      <c r="F56" s="125"/>
      <c r="G56" s="125"/>
      <c r="H56" s="125"/>
      <c r="L56" s="84"/>
    </row>
    <row r="57" spans="1:12" x14ac:dyDescent="0.3">
      <c r="C57" s="55"/>
    </row>
    <row r="59" spans="1:12" x14ac:dyDescent="0.3">
      <c r="E59" s="55"/>
    </row>
  </sheetData>
  <autoFilter ref="B1:B13" xr:uid="{00000000-0009-0000-0000-000004000000}"/>
  <mergeCells count="28">
    <mergeCell ref="I11:I13"/>
    <mergeCell ref="C12:C13"/>
    <mergeCell ref="D12:E12"/>
    <mergeCell ref="F12:F13"/>
    <mergeCell ref="G12:H12"/>
    <mergeCell ref="A55:H56"/>
    <mergeCell ref="A34:A37"/>
    <mergeCell ref="A42:A45"/>
    <mergeCell ref="A38:A41"/>
    <mergeCell ref="A30:A33"/>
    <mergeCell ref="A46:A49"/>
    <mergeCell ref="A50:A52"/>
    <mergeCell ref="A26:A29"/>
    <mergeCell ref="A2:H2"/>
    <mergeCell ref="A3:H3"/>
    <mergeCell ref="A4:H4"/>
    <mergeCell ref="A5:H5"/>
    <mergeCell ref="A9:I9"/>
    <mergeCell ref="A7:I7"/>
    <mergeCell ref="A8:I8"/>
    <mergeCell ref="A14:A17"/>
    <mergeCell ref="A18:A21"/>
    <mergeCell ref="A22:A25"/>
    <mergeCell ref="G10:I10"/>
    <mergeCell ref="A11:A13"/>
    <mergeCell ref="B11:B13"/>
    <mergeCell ref="C11:E11"/>
    <mergeCell ref="F11:H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S62"/>
  <sheetViews>
    <sheetView showGridLines="0" topLeftCell="A37" zoomScale="110" zoomScaleNormal="110" workbookViewId="0">
      <selection activeCell="K49" sqref="K49"/>
    </sheetView>
  </sheetViews>
  <sheetFormatPr baseColWidth="10" defaultColWidth="11.453125" defaultRowHeight="14" x14ac:dyDescent="0.3"/>
  <cols>
    <col min="1" max="2" width="11.7265625" style="17" customWidth="1"/>
    <col min="3" max="3" width="14.453125" style="17" customWidth="1"/>
    <col min="4" max="5" width="10.7265625" style="17" customWidth="1"/>
    <col min="6" max="6" width="14.453125" style="17" customWidth="1"/>
    <col min="7" max="8" width="10.7265625" style="17" customWidth="1"/>
    <col min="9" max="9" width="11.7265625" style="17" customWidth="1"/>
    <col min="10" max="10" width="12.26953125" style="17" customWidth="1"/>
    <col min="11" max="11" width="11.453125" style="17" customWidth="1"/>
    <col min="12" max="12" width="11.453125" style="17"/>
    <col min="13" max="13" width="12.26953125" style="17" bestFit="1" customWidth="1"/>
    <col min="14" max="16384" width="11.453125" style="17"/>
  </cols>
  <sheetData>
    <row r="1" spans="1:13" s="12" customFormat="1" ht="13" x14ac:dyDescent="0.3">
      <c r="A1" s="9"/>
      <c r="B1" s="10"/>
      <c r="C1" s="10"/>
      <c r="D1" s="10"/>
      <c r="E1" s="10"/>
      <c r="F1" s="10"/>
      <c r="G1" s="10"/>
      <c r="H1" s="10"/>
      <c r="I1" s="10"/>
      <c r="J1" s="11"/>
    </row>
    <row r="2" spans="1:13" s="12" customFormat="1" x14ac:dyDescent="0.3">
      <c r="A2" s="131" t="s">
        <v>82</v>
      </c>
      <c r="B2" s="132"/>
      <c r="C2" s="132"/>
      <c r="D2" s="132"/>
      <c r="E2" s="132"/>
      <c r="F2" s="132"/>
      <c r="G2" s="132"/>
      <c r="H2" s="132"/>
      <c r="I2" s="15"/>
      <c r="J2" s="13"/>
    </row>
    <row r="3" spans="1:13" s="12" customFormat="1" x14ac:dyDescent="0.3">
      <c r="A3" s="131" t="s">
        <v>83</v>
      </c>
      <c r="B3" s="132"/>
      <c r="C3" s="132"/>
      <c r="D3" s="132"/>
      <c r="E3" s="132"/>
      <c r="F3" s="132"/>
      <c r="G3" s="132"/>
      <c r="H3" s="132"/>
      <c r="I3" s="15"/>
      <c r="J3" s="13"/>
    </row>
    <row r="4" spans="1:13" s="12" customFormat="1" x14ac:dyDescent="0.3">
      <c r="A4" s="131" t="s">
        <v>84</v>
      </c>
      <c r="B4" s="132"/>
      <c r="C4" s="132"/>
      <c r="D4" s="132"/>
      <c r="E4" s="132"/>
      <c r="F4" s="132"/>
      <c r="G4" s="132"/>
      <c r="H4" s="132"/>
      <c r="I4" s="15"/>
      <c r="J4" s="13"/>
    </row>
    <row r="5" spans="1:13" s="12" customFormat="1" x14ac:dyDescent="0.3">
      <c r="A5" s="131" t="s">
        <v>85</v>
      </c>
      <c r="B5" s="132"/>
      <c r="C5" s="132"/>
      <c r="D5" s="132"/>
      <c r="E5" s="132"/>
      <c r="F5" s="132"/>
      <c r="G5" s="132"/>
      <c r="H5" s="132"/>
      <c r="I5" s="15"/>
      <c r="J5" s="13"/>
    </row>
    <row r="6" spans="1:13" s="12" customFormat="1" x14ac:dyDescent="0.3">
      <c r="A6" s="14"/>
      <c r="B6" s="15"/>
      <c r="C6" s="15"/>
      <c r="D6" s="15"/>
      <c r="E6" s="15"/>
      <c r="F6" s="15"/>
      <c r="G6" s="15"/>
      <c r="H6" s="15"/>
      <c r="I6" s="15"/>
      <c r="J6" s="13"/>
    </row>
    <row r="7" spans="1:13" s="12" customFormat="1" x14ac:dyDescent="0.3">
      <c r="A7" s="133" t="s">
        <v>92</v>
      </c>
      <c r="B7" s="150"/>
      <c r="C7" s="150"/>
      <c r="D7" s="150"/>
      <c r="E7" s="150"/>
      <c r="F7" s="150"/>
      <c r="G7" s="150"/>
      <c r="H7" s="150"/>
      <c r="I7" s="150"/>
      <c r="J7" s="149"/>
    </row>
    <row r="8" spans="1:13" x14ac:dyDescent="0.3">
      <c r="A8" s="133" t="s">
        <v>109</v>
      </c>
      <c r="B8" s="134"/>
      <c r="C8" s="134"/>
      <c r="D8" s="134"/>
      <c r="E8" s="134"/>
      <c r="F8" s="134"/>
      <c r="G8" s="134"/>
      <c r="H8" s="134"/>
      <c r="I8" s="134"/>
      <c r="J8" s="149"/>
    </row>
    <row r="9" spans="1:13" x14ac:dyDescent="0.3">
      <c r="A9" s="131" t="s">
        <v>128</v>
      </c>
      <c r="B9" s="132"/>
      <c r="C9" s="132"/>
      <c r="D9" s="132"/>
      <c r="E9" s="132"/>
      <c r="F9" s="132"/>
      <c r="G9" s="132"/>
      <c r="H9" s="132"/>
      <c r="I9" s="132"/>
      <c r="J9" s="145"/>
    </row>
    <row r="10" spans="1:13" x14ac:dyDescent="0.3">
      <c r="A10" s="18"/>
      <c r="B10" s="19"/>
      <c r="C10" s="19"/>
      <c r="D10" s="19"/>
      <c r="E10" s="19"/>
      <c r="F10" s="19"/>
      <c r="G10" s="140" t="s">
        <v>88</v>
      </c>
      <c r="H10" s="140"/>
      <c r="I10" s="140"/>
      <c r="J10" s="141"/>
    </row>
    <row r="11" spans="1:13" ht="15" customHeight="1" x14ac:dyDescent="0.3">
      <c r="A11" s="138" t="s">
        <v>89</v>
      </c>
      <c r="B11" s="138" t="s">
        <v>90</v>
      </c>
      <c r="C11" s="142" t="s">
        <v>110</v>
      </c>
      <c r="D11" s="130"/>
      <c r="E11" s="144"/>
      <c r="F11" s="142" t="s">
        <v>111</v>
      </c>
      <c r="G11" s="130"/>
      <c r="H11" s="130"/>
      <c r="I11" s="146" t="s">
        <v>112</v>
      </c>
      <c r="J11" s="151" t="s">
        <v>113</v>
      </c>
    </row>
    <row r="12" spans="1:13" ht="15" customHeight="1" x14ac:dyDescent="0.3">
      <c r="A12" s="138"/>
      <c r="B12" s="142"/>
      <c r="C12" s="138" t="s">
        <v>106</v>
      </c>
      <c r="D12" s="130" t="s">
        <v>95</v>
      </c>
      <c r="E12" s="130"/>
      <c r="F12" s="138" t="s">
        <v>106</v>
      </c>
      <c r="G12" s="130" t="s">
        <v>95</v>
      </c>
      <c r="H12" s="130"/>
      <c r="I12" s="153"/>
      <c r="J12" s="152"/>
    </row>
    <row r="13" spans="1:13" x14ac:dyDescent="0.3">
      <c r="A13" s="139"/>
      <c r="B13" s="146"/>
      <c r="C13" s="139"/>
      <c r="D13" s="50" t="s">
        <v>96</v>
      </c>
      <c r="E13" s="53" t="s">
        <v>97</v>
      </c>
      <c r="F13" s="139"/>
      <c r="G13" s="50" t="s">
        <v>96</v>
      </c>
      <c r="H13" s="53" t="s">
        <v>97</v>
      </c>
      <c r="I13" s="153"/>
      <c r="J13" s="152"/>
    </row>
    <row r="14" spans="1:13" x14ac:dyDescent="0.3">
      <c r="A14" s="129">
        <v>2015</v>
      </c>
      <c r="B14" s="54" t="s">
        <v>98</v>
      </c>
      <c r="C14" s="51">
        <v>4263</v>
      </c>
      <c r="D14" s="52">
        <v>20.786516853932582</v>
      </c>
      <c r="E14" s="52"/>
      <c r="F14" s="51">
        <v>2614</v>
      </c>
      <c r="G14" s="52">
        <v>0.86580086580086402</v>
      </c>
      <c r="H14" s="52"/>
      <c r="I14" s="52">
        <v>63.678877630553387</v>
      </c>
      <c r="J14" s="52">
        <v>36.321122369446613</v>
      </c>
      <c r="L14" s="55"/>
      <c r="M14" s="55"/>
    </row>
    <row r="15" spans="1:13" x14ac:dyDescent="0.3">
      <c r="A15" s="129"/>
      <c r="B15" s="54" t="s">
        <v>99</v>
      </c>
      <c r="C15" s="51">
        <v>3766</v>
      </c>
      <c r="D15" s="52">
        <v>-11.407588739290091</v>
      </c>
      <c r="E15" s="52"/>
      <c r="F15" s="51">
        <v>2309</v>
      </c>
      <c r="G15" s="52">
        <v>-13.004291845493569</v>
      </c>
      <c r="H15" s="52"/>
      <c r="I15" s="52">
        <v>64.0984767977329</v>
      </c>
      <c r="J15" s="52">
        <v>35.9015232022671</v>
      </c>
      <c r="L15" s="55"/>
      <c r="M15" s="55"/>
    </row>
    <row r="16" spans="1:13" x14ac:dyDescent="0.3">
      <c r="A16" s="129"/>
      <c r="B16" s="54" t="s">
        <v>100</v>
      </c>
      <c r="C16" s="51">
        <v>3645</v>
      </c>
      <c r="D16" s="52">
        <v>-4.2276872064106072</v>
      </c>
      <c r="E16" s="52"/>
      <c r="F16" s="51">
        <v>2515</v>
      </c>
      <c r="G16" s="52">
        <v>9.2747903305377264</v>
      </c>
      <c r="H16" s="52"/>
      <c r="I16" s="52">
        <v>61.010385495511358</v>
      </c>
      <c r="J16" s="52">
        <v>38.989614504488642</v>
      </c>
      <c r="L16" s="55"/>
      <c r="M16" s="55"/>
    </row>
    <row r="17" spans="1:19" x14ac:dyDescent="0.3">
      <c r="A17" s="129"/>
      <c r="B17" s="54" t="s">
        <v>101</v>
      </c>
      <c r="C17" s="51">
        <v>4054</v>
      </c>
      <c r="D17" s="52">
        <v>7.0398153491056092</v>
      </c>
      <c r="E17" s="52"/>
      <c r="F17" s="51">
        <v>2779</v>
      </c>
      <c r="G17" s="52">
        <v>11.241534988713326</v>
      </c>
      <c r="H17" s="52"/>
      <c r="I17" s="52">
        <v>60.090702947845806</v>
      </c>
      <c r="J17" s="52">
        <v>39.909297052154194</v>
      </c>
      <c r="L17" s="55"/>
      <c r="M17" s="55"/>
    </row>
    <row r="18" spans="1:19" x14ac:dyDescent="0.3">
      <c r="A18" s="129">
        <v>2016</v>
      </c>
      <c r="B18" s="54" t="s">
        <v>98</v>
      </c>
      <c r="C18" s="51">
        <v>5307</v>
      </c>
      <c r="D18" s="52">
        <v>36.064690026954196</v>
      </c>
      <c r="E18" s="52">
        <v>23.57405140758874</v>
      </c>
      <c r="F18" s="51">
        <v>2305</v>
      </c>
      <c r="G18" s="52">
        <v>-18.912337662337663</v>
      </c>
      <c r="H18" s="52">
        <v>-14.248927038626618</v>
      </c>
      <c r="I18" s="52">
        <v>71.643485665625889</v>
      </c>
      <c r="J18" s="52">
        <v>28.356514334374111</v>
      </c>
      <c r="L18" s="55"/>
      <c r="M18" s="55"/>
    </row>
    <row r="19" spans="1:19" x14ac:dyDescent="0.3">
      <c r="A19" s="129"/>
      <c r="B19" s="54" t="s">
        <v>99</v>
      </c>
      <c r="C19" s="51">
        <v>5262</v>
      </c>
      <c r="D19" s="52">
        <v>-2.1790808240887571</v>
      </c>
      <c r="E19" s="52">
        <v>36.446532191213038</v>
      </c>
      <c r="F19" s="51">
        <v>2896</v>
      </c>
      <c r="G19" s="52">
        <v>27.077077077077078</v>
      </c>
      <c r="H19" s="52">
        <v>25.259003453379364</v>
      </c>
      <c r="I19" s="52">
        <v>66.042530426641704</v>
      </c>
      <c r="J19" s="52">
        <v>33.957469573358296</v>
      </c>
      <c r="L19" s="55"/>
      <c r="M19" s="55"/>
    </row>
    <row r="20" spans="1:19" x14ac:dyDescent="0.3">
      <c r="A20" s="129"/>
      <c r="B20" s="54" t="s">
        <v>100</v>
      </c>
      <c r="C20" s="51">
        <v>4909</v>
      </c>
      <c r="D20" s="52">
        <v>-6.1158363710003982</v>
      </c>
      <c r="E20" s="52">
        <v>33.756491633006362</v>
      </c>
      <c r="F20" s="51">
        <v>2607</v>
      </c>
      <c r="G20" s="52">
        <v>-13.70618353682552</v>
      </c>
      <c r="H20" s="52">
        <v>-1.0835214446952506</v>
      </c>
      <c r="I20" s="52">
        <v>67.906840486304375</v>
      </c>
      <c r="J20" s="52">
        <v>32.093159513695625</v>
      </c>
      <c r="L20" s="55"/>
      <c r="M20" s="55"/>
    </row>
    <row r="21" spans="1:19" x14ac:dyDescent="0.3">
      <c r="A21" s="129"/>
      <c r="B21" s="54" t="s">
        <v>101</v>
      </c>
      <c r="C21" s="51">
        <v>4549</v>
      </c>
      <c r="D21" s="52">
        <v>-7.8731665228645369</v>
      </c>
      <c r="E21" s="52">
        <v>15.121293800539078</v>
      </c>
      <c r="F21" s="51">
        <v>2926</v>
      </c>
      <c r="G21" s="52">
        <v>13.783660429027833</v>
      </c>
      <c r="H21" s="52">
        <v>1.1769480519480595</v>
      </c>
      <c r="I21" s="52">
        <v>63.143110585452398</v>
      </c>
      <c r="J21" s="52">
        <v>36.856889414547602</v>
      </c>
      <c r="L21" s="55"/>
      <c r="M21" s="55"/>
    </row>
    <row r="22" spans="1:19" x14ac:dyDescent="0.3">
      <c r="A22" s="129">
        <v>2017</v>
      </c>
      <c r="B22" s="54" t="s">
        <v>98</v>
      </c>
      <c r="C22" s="51">
        <v>3189</v>
      </c>
      <c r="D22" s="52">
        <v>-29.290564270662614</v>
      </c>
      <c r="E22" s="52">
        <v>-40.174326465927102</v>
      </c>
      <c r="F22" s="51">
        <v>2459</v>
      </c>
      <c r="G22" s="52">
        <v>-17.609306056959483</v>
      </c>
      <c r="H22" s="52">
        <v>2.8028028028028018</v>
      </c>
      <c r="I22" s="52">
        <v>59.519117067402441</v>
      </c>
      <c r="J22" s="52">
        <v>40.480882932597559</v>
      </c>
      <c r="L22" s="55"/>
      <c r="M22" s="55"/>
      <c r="N22" s="55"/>
    </row>
    <row r="23" spans="1:19" x14ac:dyDescent="0.3">
      <c r="A23" s="129"/>
      <c r="B23" s="54" t="s">
        <v>99</v>
      </c>
      <c r="C23" s="51">
        <v>3531</v>
      </c>
      <c r="D23" s="52">
        <v>11.523178807947019</v>
      </c>
      <c r="E23" s="52">
        <v>-31.794248683677608</v>
      </c>
      <c r="F23" s="51">
        <v>2473</v>
      </c>
      <c r="G23" s="52">
        <v>3.8948393378773147</v>
      </c>
      <c r="H23" s="52">
        <v>-15.951161874753836</v>
      </c>
      <c r="I23" s="52">
        <v>61.214103962195566</v>
      </c>
      <c r="J23" s="52">
        <v>38.785896037804434</v>
      </c>
      <c r="L23" s="55"/>
      <c r="M23" s="55"/>
      <c r="N23" s="55"/>
    </row>
    <row r="24" spans="1:19" x14ac:dyDescent="0.3">
      <c r="A24" s="129"/>
      <c r="B24" s="54" t="s">
        <v>100</v>
      </c>
      <c r="C24" s="51">
        <v>3651</v>
      </c>
      <c r="D24" s="52">
        <v>3.8895486935867041</v>
      </c>
      <c r="E24" s="52">
        <v>-24.525452976704059</v>
      </c>
      <c r="F24" s="51">
        <v>2343</v>
      </c>
      <c r="G24" s="52">
        <v>-4.2642924086223104</v>
      </c>
      <c r="H24" s="52">
        <v>-6.7549064354176238</v>
      </c>
      <c r="I24" s="52">
        <v>63.136051966798988</v>
      </c>
      <c r="J24" s="52">
        <v>36.863948033201012</v>
      </c>
      <c r="L24" s="55"/>
      <c r="M24" s="55"/>
      <c r="N24" s="55"/>
      <c r="O24" s="77"/>
      <c r="P24" s="77"/>
    </row>
    <row r="25" spans="1:19" x14ac:dyDescent="0.3">
      <c r="A25" s="129"/>
      <c r="B25" s="54" t="s">
        <v>101</v>
      </c>
      <c r="C25" s="51">
        <v>6297</v>
      </c>
      <c r="D25" s="52">
        <v>65.275793083738222</v>
      </c>
      <c r="E25" s="52">
        <v>35.401545305549035</v>
      </c>
      <c r="F25" s="51">
        <v>2537</v>
      </c>
      <c r="G25" s="52">
        <v>4.8458149779735606</v>
      </c>
      <c r="H25" s="52">
        <v>-14.079422382671481</v>
      </c>
      <c r="I25" s="52">
        <v>72.971608832807561</v>
      </c>
      <c r="J25" s="52">
        <v>27.028391167192439</v>
      </c>
      <c r="L25" s="55"/>
      <c r="M25" s="55"/>
      <c r="N25" s="55"/>
      <c r="O25" s="77"/>
      <c r="P25" s="77"/>
    </row>
    <row r="26" spans="1:19" x14ac:dyDescent="0.3">
      <c r="A26" s="129">
        <v>2018</v>
      </c>
      <c r="B26" s="54" t="s">
        <v>98</v>
      </c>
      <c r="C26" s="51">
        <v>2867</v>
      </c>
      <c r="D26" s="52">
        <f t="shared" ref="D26:D49" si="0">100*(C26/C25-1)</f>
        <v>-54.470382721931074</v>
      </c>
      <c r="E26" s="52">
        <f t="shared" ref="E26:E36" si="1">100*(C26/C22-1)</f>
        <v>-10.097209156475383</v>
      </c>
      <c r="F26" s="51">
        <v>2305</v>
      </c>
      <c r="G26" s="52">
        <f t="shared" ref="G26:G49" si="2">100*(F26/F25-1)</f>
        <v>-9.1446590461174644</v>
      </c>
      <c r="H26" s="52">
        <f t="shared" ref="H26:H33" si="3">100*(F26/F22-1)</f>
        <v>-6.2627084180561177</v>
      </c>
      <c r="I26" s="52">
        <f>100*(C26/SUM(C26,F26))</f>
        <v>55.433101314771847</v>
      </c>
      <c r="J26" s="52">
        <f>100*F26/SUM(C26,F26)</f>
        <v>44.566898685228153</v>
      </c>
      <c r="L26" s="55"/>
      <c r="M26" s="55"/>
      <c r="N26" s="55"/>
      <c r="O26" s="77"/>
      <c r="P26" s="77"/>
    </row>
    <row r="27" spans="1:19" x14ac:dyDescent="0.3">
      <c r="A27" s="129"/>
      <c r="B27" s="54" t="s">
        <v>99</v>
      </c>
      <c r="C27" s="51">
        <v>3865</v>
      </c>
      <c r="D27" s="52">
        <f t="shared" si="0"/>
        <v>34.809905824904085</v>
      </c>
      <c r="E27" s="52">
        <f t="shared" si="1"/>
        <v>9.4590767487963809</v>
      </c>
      <c r="F27" s="51">
        <v>2197</v>
      </c>
      <c r="G27" s="52">
        <f t="shared" si="2"/>
        <v>-4.6854663774403509</v>
      </c>
      <c r="H27" s="52">
        <f t="shared" si="3"/>
        <v>-11.160533764658309</v>
      </c>
      <c r="I27" s="52">
        <f>100*(C27/SUM(C27,F27))</f>
        <v>63.75783569778951</v>
      </c>
      <c r="J27" s="52">
        <f>100*F27/SUM(C27,F27)</f>
        <v>36.24216430221049</v>
      </c>
      <c r="L27" s="55"/>
      <c r="M27" s="55"/>
      <c r="N27" s="55"/>
      <c r="O27" s="77"/>
      <c r="P27" s="77"/>
    </row>
    <row r="28" spans="1:19" x14ac:dyDescent="0.3">
      <c r="A28" s="129"/>
      <c r="B28" s="54" t="s">
        <v>100</v>
      </c>
      <c r="C28" s="51">
        <v>3320</v>
      </c>
      <c r="D28" s="52">
        <f t="shared" si="0"/>
        <v>-14.100905562742561</v>
      </c>
      <c r="E28" s="52">
        <f t="shared" si="1"/>
        <v>-9.0660093125171208</v>
      </c>
      <c r="F28" s="51">
        <v>2260</v>
      </c>
      <c r="G28" s="52">
        <f t="shared" si="2"/>
        <v>2.8675466545289074</v>
      </c>
      <c r="H28" s="52">
        <f t="shared" si="3"/>
        <v>-3.5424669227486105</v>
      </c>
      <c r="I28" s="52">
        <f>100*(C28/SUM(C28,F28))</f>
        <v>59.498207885304652</v>
      </c>
      <c r="J28" s="52">
        <f>100*F28/SUM(C28,F28)</f>
        <v>40.501792114695341</v>
      </c>
      <c r="L28" s="55"/>
      <c r="M28" s="55"/>
      <c r="N28" s="55"/>
      <c r="O28" s="77"/>
      <c r="P28" s="77"/>
    </row>
    <row r="29" spans="1:19" x14ac:dyDescent="0.3">
      <c r="A29" s="129"/>
      <c r="B29" s="54" t="s">
        <v>101</v>
      </c>
      <c r="C29" s="51">
        <v>3842</v>
      </c>
      <c r="D29" s="52">
        <f t="shared" si="0"/>
        <v>15.722891566265051</v>
      </c>
      <c r="E29" s="52">
        <f t="shared" si="1"/>
        <v>-38.986819120215976</v>
      </c>
      <c r="F29" s="51">
        <v>2566</v>
      </c>
      <c r="G29" s="52">
        <f t="shared" si="2"/>
        <v>13.539823008849549</v>
      </c>
      <c r="H29" s="52">
        <f t="shared" si="3"/>
        <v>1.1430823807646817</v>
      </c>
      <c r="I29" s="52">
        <f>100*(C29/SUM(C29,F29))</f>
        <v>59.956304619225961</v>
      </c>
      <c r="J29" s="52">
        <f>100*F29/SUM(C29,F29)</f>
        <v>40.043695380774032</v>
      </c>
      <c r="K29" s="55"/>
      <c r="L29" s="55"/>
      <c r="M29" s="55"/>
      <c r="N29" s="55"/>
      <c r="O29" s="55"/>
      <c r="P29" s="55"/>
      <c r="Q29" s="55"/>
      <c r="R29" s="55"/>
      <c r="S29" s="55"/>
    </row>
    <row r="30" spans="1:19" x14ac:dyDescent="0.3">
      <c r="A30" s="126">
        <v>2019</v>
      </c>
      <c r="B30" s="54" t="s">
        <v>98</v>
      </c>
      <c r="C30" s="58">
        <v>2009</v>
      </c>
      <c r="D30" s="52">
        <f t="shared" si="0"/>
        <v>-47.709526288391459</v>
      </c>
      <c r="E30" s="52">
        <f t="shared" si="1"/>
        <v>-29.926752703174053</v>
      </c>
      <c r="F30" s="51">
        <v>2073</v>
      </c>
      <c r="G30" s="52">
        <f t="shared" si="2"/>
        <v>-19.212782540919715</v>
      </c>
      <c r="H30" s="52">
        <f t="shared" si="3"/>
        <v>-10.065075921908894</v>
      </c>
      <c r="I30" s="52">
        <f>100*(C30/SUM(C30,F30))</f>
        <v>49.216070553650169</v>
      </c>
      <c r="J30" s="52">
        <f>100*F30/SUM(C30,F30)</f>
        <v>50.783929446349831</v>
      </c>
      <c r="L30" s="55"/>
      <c r="M30" s="55"/>
      <c r="N30" s="55"/>
      <c r="O30" s="77"/>
      <c r="P30" s="77"/>
      <c r="Q30" s="71"/>
      <c r="R30" s="71"/>
    </row>
    <row r="31" spans="1:19" x14ac:dyDescent="0.3">
      <c r="A31" s="127"/>
      <c r="B31" s="54" t="s">
        <v>99</v>
      </c>
      <c r="C31" s="58">
        <v>2595</v>
      </c>
      <c r="D31" s="52">
        <f t="shared" si="0"/>
        <v>29.168740666998506</v>
      </c>
      <c r="E31" s="52">
        <f t="shared" si="1"/>
        <v>-32.858990944372579</v>
      </c>
      <c r="F31" s="51">
        <v>2209</v>
      </c>
      <c r="G31" s="52">
        <f t="shared" si="2"/>
        <v>6.560540279787741</v>
      </c>
      <c r="H31" s="52">
        <f t="shared" si="3"/>
        <v>0.54619936276740777</v>
      </c>
      <c r="I31" s="52">
        <v>57.12</v>
      </c>
      <c r="J31" s="63">
        <v>42.88</v>
      </c>
      <c r="K31" s="65"/>
      <c r="L31" s="55"/>
      <c r="M31" s="55"/>
      <c r="N31" s="55"/>
      <c r="O31" s="77"/>
      <c r="P31" s="77"/>
      <c r="Q31" s="71"/>
      <c r="R31" s="71"/>
    </row>
    <row r="32" spans="1:19" x14ac:dyDescent="0.3">
      <c r="A32" s="127"/>
      <c r="B32" s="54" t="s">
        <v>100</v>
      </c>
      <c r="C32" s="66">
        <v>2934</v>
      </c>
      <c r="D32" s="67">
        <f t="shared" si="0"/>
        <v>13.063583815028901</v>
      </c>
      <c r="E32" s="67">
        <f t="shared" si="1"/>
        <v>-11.626506024096383</v>
      </c>
      <c r="F32" s="66">
        <v>2522</v>
      </c>
      <c r="G32" s="67">
        <f t="shared" si="2"/>
        <v>14.169307378904472</v>
      </c>
      <c r="H32" s="67">
        <f t="shared" si="3"/>
        <v>11.592920353982294</v>
      </c>
      <c r="I32" s="67">
        <f t="shared" ref="I32:I37" si="4">100*(C32/SUM(C32,F32))</f>
        <v>53.775659824046919</v>
      </c>
      <c r="J32" s="67">
        <f t="shared" ref="J32:J49" si="5">100*F32/SUM(C32,F32)</f>
        <v>46.224340175953081</v>
      </c>
      <c r="L32" s="55"/>
      <c r="M32" s="55"/>
      <c r="N32" s="55"/>
      <c r="O32" s="77"/>
      <c r="P32" s="77"/>
      <c r="Q32" s="71"/>
      <c r="R32" s="71"/>
    </row>
    <row r="33" spans="1:18" x14ac:dyDescent="0.3">
      <c r="A33" s="128"/>
      <c r="B33" s="54" t="s">
        <v>101</v>
      </c>
      <c r="C33" s="66">
        <v>2402</v>
      </c>
      <c r="D33" s="67">
        <f t="shared" si="0"/>
        <v>-18.132242672119968</v>
      </c>
      <c r="E33" s="67">
        <f t="shared" si="1"/>
        <v>-37.480478917230606</v>
      </c>
      <c r="F33" s="66">
        <v>2312</v>
      </c>
      <c r="G33" s="67">
        <f t="shared" si="2"/>
        <v>-8.3267248215701866</v>
      </c>
      <c r="H33" s="67">
        <f t="shared" si="3"/>
        <v>-9.8986749805144214</v>
      </c>
      <c r="I33" s="67">
        <f t="shared" si="4"/>
        <v>50.954603309291471</v>
      </c>
      <c r="J33" s="67">
        <f t="shared" si="5"/>
        <v>49.045396690708529</v>
      </c>
      <c r="K33" s="55"/>
      <c r="L33" s="55"/>
      <c r="M33" s="55"/>
      <c r="N33" s="55"/>
      <c r="O33" s="77"/>
      <c r="P33" s="77"/>
      <c r="Q33" s="71"/>
      <c r="R33" s="71"/>
    </row>
    <row r="34" spans="1:18" x14ac:dyDescent="0.3">
      <c r="A34" s="129">
        <v>2020</v>
      </c>
      <c r="B34" s="54" t="s">
        <v>98</v>
      </c>
      <c r="C34" s="66">
        <v>2788</v>
      </c>
      <c r="D34" s="67">
        <f t="shared" si="0"/>
        <v>16.069941715237302</v>
      </c>
      <c r="E34" s="67">
        <f t="shared" si="1"/>
        <v>38.775510204081634</v>
      </c>
      <c r="F34" s="66">
        <v>1819</v>
      </c>
      <c r="G34" s="67">
        <f t="shared" si="2"/>
        <v>-21.323529411764707</v>
      </c>
      <c r="H34" s="67">
        <f t="shared" ref="H34:H39" si="6">100*(F34/F30-1)</f>
        <v>-12.252773757838886</v>
      </c>
      <c r="I34" s="67">
        <f t="shared" si="4"/>
        <v>60.516605166051662</v>
      </c>
      <c r="J34" s="67">
        <f t="shared" si="5"/>
        <v>39.483394833948338</v>
      </c>
      <c r="K34" s="73"/>
      <c r="L34" s="55"/>
      <c r="M34" s="55"/>
      <c r="N34" s="55"/>
      <c r="O34" s="77"/>
      <c r="P34" s="77"/>
      <c r="Q34" s="71"/>
      <c r="R34" s="71"/>
    </row>
    <row r="35" spans="1:18" x14ac:dyDescent="0.3">
      <c r="A35" s="129"/>
      <c r="B35" s="54" t="s">
        <v>99</v>
      </c>
      <c r="C35" s="66">
        <v>2243</v>
      </c>
      <c r="D35" s="67">
        <f t="shared" si="0"/>
        <v>-19.548063127690096</v>
      </c>
      <c r="E35" s="67">
        <f t="shared" si="1"/>
        <v>-13.564547206165701</v>
      </c>
      <c r="F35" s="66">
        <v>1211</v>
      </c>
      <c r="G35" s="67">
        <f t="shared" si="2"/>
        <v>-33.424958768554148</v>
      </c>
      <c r="H35" s="67">
        <f t="shared" si="6"/>
        <v>-45.178813942960616</v>
      </c>
      <c r="I35" s="67">
        <f t="shared" si="4"/>
        <v>64.939200926462064</v>
      </c>
      <c r="J35" s="67">
        <f t="shared" si="5"/>
        <v>35.060799073537929</v>
      </c>
      <c r="K35" s="73"/>
      <c r="L35" s="55"/>
      <c r="M35" s="55"/>
      <c r="N35" s="55"/>
      <c r="O35" s="77"/>
      <c r="P35" s="77"/>
      <c r="Q35" s="71"/>
      <c r="R35" s="71"/>
    </row>
    <row r="36" spans="1:18" x14ac:dyDescent="0.3">
      <c r="A36" s="129"/>
      <c r="B36" s="54" t="s">
        <v>100</v>
      </c>
      <c r="C36" s="66">
        <v>4545</v>
      </c>
      <c r="D36" s="67">
        <f t="shared" si="0"/>
        <v>102.6304057066429</v>
      </c>
      <c r="E36" s="67">
        <f t="shared" si="1"/>
        <v>54.907975460122692</v>
      </c>
      <c r="F36" s="66">
        <v>1687</v>
      </c>
      <c r="G36" s="67">
        <f t="shared" si="2"/>
        <v>39.306358381502889</v>
      </c>
      <c r="H36" s="67">
        <f t="shared" si="6"/>
        <v>-33.108643933386205</v>
      </c>
      <c r="I36" s="67">
        <f t="shared" si="4"/>
        <v>72.930038510911416</v>
      </c>
      <c r="J36" s="67">
        <f t="shared" si="5"/>
        <v>27.069961489088573</v>
      </c>
      <c r="K36" s="73"/>
      <c r="L36" s="55"/>
      <c r="M36" s="55"/>
      <c r="N36" s="55"/>
      <c r="O36" s="77"/>
      <c r="P36" s="77"/>
      <c r="Q36" s="71"/>
      <c r="R36" s="71"/>
    </row>
    <row r="37" spans="1:18" x14ac:dyDescent="0.3">
      <c r="A37" s="129"/>
      <c r="B37" s="54" t="s">
        <v>101</v>
      </c>
      <c r="C37" s="66">
        <v>5365</v>
      </c>
      <c r="D37" s="67">
        <f t="shared" si="0"/>
        <v>18.041804180418055</v>
      </c>
      <c r="E37" s="67">
        <f t="shared" ref="E37:E42" si="7">100*(C37/C33-1)</f>
        <v>123.3555370524563</v>
      </c>
      <c r="F37" s="66">
        <v>2720</v>
      </c>
      <c r="G37" s="67">
        <f t="shared" si="2"/>
        <v>61.232957913455841</v>
      </c>
      <c r="H37" s="67">
        <f t="shared" si="6"/>
        <v>17.647058823529417</v>
      </c>
      <c r="I37" s="67">
        <f t="shared" si="4"/>
        <v>66.357452071737782</v>
      </c>
      <c r="J37" s="67">
        <f t="shared" si="5"/>
        <v>33.642547928262211</v>
      </c>
      <c r="K37" s="55"/>
      <c r="L37" s="55"/>
      <c r="M37" s="55"/>
      <c r="O37" s="77"/>
      <c r="P37" s="77"/>
      <c r="Q37" s="71"/>
      <c r="R37" s="71"/>
    </row>
    <row r="38" spans="1:18" x14ac:dyDescent="0.3">
      <c r="A38" s="154">
        <v>2021</v>
      </c>
      <c r="B38" s="54" t="s">
        <v>98</v>
      </c>
      <c r="C38" s="66">
        <v>3976</v>
      </c>
      <c r="D38" s="67">
        <f t="shared" si="0"/>
        <v>-25.890027958993478</v>
      </c>
      <c r="E38" s="67">
        <f t="shared" si="7"/>
        <v>42.611190817790522</v>
      </c>
      <c r="F38" s="66">
        <v>2596</v>
      </c>
      <c r="G38" s="67">
        <f t="shared" si="2"/>
        <v>-4.5588235294117592</v>
      </c>
      <c r="H38" s="67">
        <f t="shared" si="6"/>
        <v>42.715777899945031</v>
      </c>
      <c r="I38" s="67">
        <f t="shared" ref="I38:I49" si="8">100*(C38/SUM(C38,F38))</f>
        <v>60.499087035909923</v>
      </c>
      <c r="J38" s="67">
        <f t="shared" si="5"/>
        <v>39.500912964090077</v>
      </c>
      <c r="K38" s="55"/>
      <c r="L38" s="55"/>
      <c r="M38" s="77"/>
      <c r="N38" s="77"/>
      <c r="O38" s="77"/>
      <c r="P38" s="77"/>
      <c r="Q38" s="71"/>
      <c r="R38" s="71"/>
    </row>
    <row r="39" spans="1:18" x14ac:dyDescent="0.3">
      <c r="A39" s="154"/>
      <c r="B39" s="54" t="s">
        <v>99</v>
      </c>
      <c r="C39" s="66">
        <v>4086</v>
      </c>
      <c r="D39" s="67">
        <f t="shared" si="0"/>
        <v>2.7665995975855173</v>
      </c>
      <c r="E39" s="67">
        <f t="shared" si="7"/>
        <v>82.166740971912617</v>
      </c>
      <c r="F39" s="66">
        <v>2635</v>
      </c>
      <c r="G39" s="67">
        <f t="shared" si="2"/>
        <v>1.502311248073962</v>
      </c>
      <c r="H39" s="67">
        <f t="shared" si="6"/>
        <v>117.588769611891</v>
      </c>
      <c r="I39" s="67">
        <f t="shared" si="8"/>
        <v>60.794524624311862</v>
      </c>
      <c r="J39" s="67">
        <f t="shared" si="5"/>
        <v>39.205475375688138</v>
      </c>
      <c r="K39" s="55"/>
      <c r="L39" s="55"/>
      <c r="M39" s="77"/>
      <c r="N39" s="77"/>
      <c r="O39" s="77"/>
      <c r="P39" s="77"/>
      <c r="Q39" s="71"/>
      <c r="R39" s="71"/>
    </row>
    <row r="40" spans="1:18" x14ac:dyDescent="0.3">
      <c r="A40" s="154"/>
      <c r="B40" s="54" t="s">
        <v>100</v>
      </c>
      <c r="C40" s="66">
        <v>6318</v>
      </c>
      <c r="D40" s="67">
        <f t="shared" si="0"/>
        <v>54.625550660792953</v>
      </c>
      <c r="E40" s="67">
        <f t="shared" si="7"/>
        <v>39.009900990098998</v>
      </c>
      <c r="F40" s="66">
        <v>3562</v>
      </c>
      <c r="G40" s="67">
        <f t="shared" si="2"/>
        <v>35.180265654648956</v>
      </c>
      <c r="H40" s="67">
        <f t="shared" ref="H40:H49" si="9">100*(F40/F36-1)</f>
        <v>111.14404267931239</v>
      </c>
      <c r="I40" s="67">
        <f t="shared" si="8"/>
        <v>63.94736842105263</v>
      </c>
      <c r="J40" s="67">
        <f t="shared" si="5"/>
        <v>36.05263157894737</v>
      </c>
      <c r="K40" s="55"/>
      <c r="L40" s="55"/>
      <c r="M40" s="77"/>
      <c r="N40" s="77"/>
      <c r="O40" s="77"/>
      <c r="P40" s="77"/>
      <c r="Q40" s="71"/>
      <c r="R40" s="71"/>
    </row>
    <row r="41" spans="1:18" x14ac:dyDescent="0.3">
      <c r="A41" s="154"/>
      <c r="B41" s="54" t="s">
        <v>101</v>
      </c>
      <c r="C41" s="66">
        <v>5324</v>
      </c>
      <c r="D41" s="67">
        <f t="shared" si="0"/>
        <v>-15.732826843937953</v>
      </c>
      <c r="E41" s="67">
        <f t="shared" si="7"/>
        <v>-0.76421248835042421</v>
      </c>
      <c r="F41" s="66">
        <v>3800</v>
      </c>
      <c r="G41" s="67">
        <f t="shared" si="2"/>
        <v>6.6816395283548546</v>
      </c>
      <c r="H41" s="67">
        <f t="shared" si="9"/>
        <v>39.705882352941167</v>
      </c>
      <c r="I41" s="67">
        <f t="shared" si="8"/>
        <v>58.351600175361682</v>
      </c>
      <c r="J41" s="67">
        <f t="shared" si="5"/>
        <v>41.648399824638318</v>
      </c>
      <c r="K41" s="55"/>
      <c r="L41" s="77"/>
      <c r="M41" s="77"/>
      <c r="O41" s="77"/>
      <c r="P41" s="77"/>
      <c r="Q41" s="71"/>
      <c r="R41" s="71"/>
    </row>
    <row r="42" spans="1:18" x14ac:dyDescent="0.3">
      <c r="A42" s="129">
        <v>2022</v>
      </c>
      <c r="B42" s="54" t="s">
        <v>98</v>
      </c>
      <c r="C42" s="97">
        <v>4281</v>
      </c>
      <c r="D42" s="67">
        <f t="shared" si="0"/>
        <v>-19.590533433508639</v>
      </c>
      <c r="E42" s="67">
        <f t="shared" si="7"/>
        <v>7.6710261569416405</v>
      </c>
      <c r="F42" s="95">
        <v>2418</v>
      </c>
      <c r="G42" s="67">
        <f t="shared" si="2"/>
        <v>-36.368421052631582</v>
      </c>
      <c r="H42" s="67">
        <f t="shared" si="9"/>
        <v>-6.8567026194144791</v>
      </c>
      <c r="I42" s="67">
        <f t="shared" si="8"/>
        <v>63.905060456784589</v>
      </c>
      <c r="J42" s="67">
        <f t="shared" si="5"/>
        <v>36.094939543215403</v>
      </c>
      <c r="K42" s="55"/>
      <c r="L42" s="77"/>
      <c r="M42" s="77"/>
      <c r="N42" s="77"/>
      <c r="O42" s="77"/>
      <c r="P42" s="77"/>
      <c r="Q42" s="71"/>
      <c r="R42" s="71"/>
    </row>
    <row r="43" spans="1:18" x14ac:dyDescent="0.3">
      <c r="A43" s="129"/>
      <c r="B43" s="54" t="s">
        <v>99</v>
      </c>
      <c r="C43" s="96">
        <v>3202</v>
      </c>
      <c r="D43" s="67">
        <f t="shared" si="0"/>
        <v>-25.204391497313715</v>
      </c>
      <c r="E43" s="67">
        <f t="shared" ref="E43:E49" si="10">100*(C43/C39-1)</f>
        <v>-21.634850709740583</v>
      </c>
      <c r="F43" s="66">
        <v>2266</v>
      </c>
      <c r="G43" s="67">
        <f t="shared" si="2"/>
        <v>-6.2861869313482259</v>
      </c>
      <c r="H43" s="67">
        <f t="shared" si="9"/>
        <v>-14.003795066413661</v>
      </c>
      <c r="I43" s="67">
        <f t="shared" si="8"/>
        <v>58.558888076079008</v>
      </c>
      <c r="J43" s="67">
        <f t="shared" si="5"/>
        <v>41.441111923920992</v>
      </c>
      <c r="K43" s="55"/>
      <c r="L43" s="77"/>
      <c r="M43" s="77"/>
      <c r="N43" s="77"/>
      <c r="O43" s="77"/>
      <c r="P43" s="77"/>
      <c r="Q43" s="71"/>
      <c r="R43" s="71"/>
    </row>
    <row r="44" spans="1:18" x14ac:dyDescent="0.3">
      <c r="A44" s="129"/>
      <c r="B44" s="54" t="s">
        <v>100</v>
      </c>
      <c r="C44" s="96">
        <v>4423</v>
      </c>
      <c r="D44" s="67">
        <f t="shared" si="0"/>
        <v>38.132417239225489</v>
      </c>
      <c r="E44" s="67">
        <f t="shared" si="10"/>
        <v>-29.993668882557767</v>
      </c>
      <c r="F44" s="66">
        <v>2287</v>
      </c>
      <c r="G44" s="67">
        <f t="shared" si="2"/>
        <v>0.92674315975287413</v>
      </c>
      <c r="H44" s="67">
        <f t="shared" si="9"/>
        <v>-35.794497473329592</v>
      </c>
      <c r="I44" s="67">
        <f t="shared" si="8"/>
        <v>65.91654247391952</v>
      </c>
      <c r="J44" s="67">
        <f t="shared" si="5"/>
        <v>34.08345752608048</v>
      </c>
      <c r="K44" s="55"/>
      <c r="L44" s="77"/>
      <c r="M44" s="77"/>
      <c r="N44" s="77"/>
      <c r="O44" s="77"/>
      <c r="P44" s="77"/>
      <c r="Q44" s="71"/>
      <c r="R44" s="71"/>
    </row>
    <row r="45" spans="1:18" x14ac:dyDescent="0.3">
      <c r="A45" s="129"/>
      <c r="B45" s="54" t="s">
        <v>101</v>
      </c>
      <c r="C45" s="96">
        <v>3784</v>
      </c>
      <c r="D45" s="67">
        <f t="shared" si="0"/>
        <v>-14.447207777526561</v>
      </c>
      <c r="E45" s="67">
        <f t="shared" si="10"/>
        <v>-28.925619834710748</v>
      </c>
      <c r="F45" s="66">
        <v>2351</v>
      </c>
      <c r="G45" s="67">
        <f t="shared" si="2"/>
        <v>2.7984258854394373</v>
      </c>
      <c r="H45" s="67">
        <f t="shared" si="9"/>
        <v>-38.131578947368418</v>
      </c>
      <c r="I45" s="67">
        <f t="shared" si="8"/>
        <v>61.678891605541978</v>
      </c>
      <c r="J45" s="67">
        <f t="shared" si="5"/>
        <v>38.32110839445803</v>
      </c>
      <c r="K45" s="55"/>
      <c r="L45" s="77"/>
      <c r="M45" s="77"/>
    </row>
    <row r="46" spans="1:18" x14ac:dyDescent="0.3">
      <c r="A46" s="129">
        <v>2023</v>
      </c>
      <c r="B46" s="54" t="s">
        <v>98</v>
      </c>
      <c r="C46" s="95">
        <v>2815</v>
      </c>
      <c r="D46" s="67">
        <f t="shared" si="0"/>
        <v>-25.607822410147996</v>
      </c>
      <c r="E46" s="67">
        <f t="shared" si="10"/>
        <v>-34.24433543564588</v>
      </c>
      <c r="F46" s="95">
        <v>1865</v>
      </c>
      <c r="G46" s="67">
        <f t="shared" si="2"/>
        <v>-20.672054444917055</v>
      </c>
      <c r="H46" s="67">
        <f t="shared" si="9"/>
        <v>-22.870140612076096</v>
      </c>
      <c r="I46" s="67">
        <f t="shared" si="8"/>
        <v>60.149572649572647</v>
      </c>
      <c r="J46" s="67">
        <f t="shared" si="5"/>
        <v>39.850427350427353</v>
      </c>
      <c r="K46" s="55"/>
      <c r="L46" s="77"/>
      <c r="M46" s="77"/>
    </row>
    <row r="47" spans="1:18" x14ac:dyDescent="0.3">
      <c r="A47" s="129"/>
      <c r="B47" s="54" t="s">
        <v>99</v>
      </c>
      <c r="C47" s="66">
        <v>4057</v>
      </c>
      <c r="D47" s="67">
        <f t="shared" si="0"/>
        <v>44.120781527531094</v>
      </c>
      <c r="E47" s="67">
        <f t="shared" si="10"/>
        <v>26.702061211742656</v>
      </c>
      <c r="F47" s="66">
        <v>1507</v>
      </c>
      <c r="G47" s="67">
        <f t="shared" si="2"/>
        <v>-19.195710455764072</v>
      </c>
      <c r="H47" s="67">
        <f t="shared" si="9"/>
        <v>-33.495145631067956</v>
      </c>
      <c r="I47" s="67">
        <f t="shared" si="8"/>
        <v>72.915168943206325</v>
      </c>
      <c r="J47" s="67">
        <f t="shared" si="5"/>
        <v>27.084831056793675</v>
      </c>
      <c r="K47" s="55"/>
      <c r="L47" s="77"/>
      <c r="M47" s="77"/>
    </row>
    <row r="48" spans="1:18" x14ac:dyDescent="0.3">
      <c r="A48" s="129"/>
      <c r="B48" s="54" t="s">
        <v>100</v>
      </c>
      <c r="C48" s="66">
        <v>5450</v>
      </c>
      <c r="D48" s="67">
        <f t="shared" si="0"/>
        <v>34.33571604633967</v>
      </c>
      <c r="E48" s="67">
        <f t="shared" si="10"/>
        <v>23.219534252769613</v>
      </c>
      <c r="F48" s="66">
        <v>1507</v>
      </c>
      <c r="G48" s="67">
        <f t="shared" si="2"/>
        <v>0</v>
      </c>
      <c r="H48" s="67">
        <f t="shared" si="9"/>
        <v>-34.105815478793176</v>
      </c>
      <c r="I48" s="67">
        <f t="shared" si="8"/>
        <v>78.338364237458677</v>
      </c>
      <c r="J48" s="67">
        <f t="shared" si="5"/>
        <v>21.661635762541326</v>
      </c>
      <c r="K48" s="55"/>
      <c r="L48" s="77"/>
      <c r="M48" s="77"/>
    </row>
    <row r="49" spans="1:18" x14ac:dyDescent="0.3">
      <c r="A49" s="129"/>
      <c r="B49" s="54" t="s">
        <v>101</v>
      </c>
      <c r="C49" s="66">
        <v>6868</v>
      </c>
      <c r="D49" s="67">
        <f t="shared" si="0"/>
        <v>26.018348623853214</v>
      </c>
      <c r="E49" s="67">
        <f t="shared" si="10"/>
        <v>81.501057082452434</v>
      </c>
      <c r="F49" s="66">
        <v>1668</v>
      </c>
      <c r="G49" s="67">
        <f t="shared" si="2"/>
        <v>10.683477106834772</v>
      </c>
      <c r="H49" s="67">
        <f t="shared" si="9"/>
        <v>-29.051467460655044</v>
      </c>
      <c r="I49" s="67">
        <f t="shared" si="8"/>
        <v>80.459231490159326</v>
      </c>
      <c r="J49" s="67">
        <f t="shared" si="5"/>
        <v>19.540768509840674</v>
      </c>
      <c r="K49" s="55"/>
      <c r="L49" s="77"/>
      <c r="M49" s="77"/>
    </row>
    <row r="50" spans="1:18" x14ac:dyDescent="0.3">
      <c r="A50" s="156">
        <v>2024</v>
      </c>
      <c r="B50" s="54" t="s">
        <v>98</v>
      </c>
      <c r="C50" s="66">
        <v>4888</v>
      </c>
      <c r="D50" s="67">
        <f t="shared" ref="D50" si="11">100*(C50/C49-1)</f>
        <v>-28.829353523587653</v>
      </c>
      <c r="E50" s="67">
        <f t="shared" ref="E50" si="12">100*(C50/C46-1)</f>
        <v>73.641207815275294</v>
      </c>
      <c r="F50" s="66">
        <v>1287</v>
      </c>
      <c r="G50" s="67">
        <f t="shared" ref="G50" si="13">100*(F50/F49-1)</f>
        <v>-22.841726618705039</v>
      </c>
      <c r="H50" s="67">
        <f t="shared" ref="H50" si="14">100*(F50/F46-1)</f>
        <v>-30.991957104557642</v>
      </c>
      <c r="I50" s="67">
        <f t="shared" ref="I50" si="15">100*(C50/SUM(C50,F50))</f>
        <v>79.15789473684211</v>
      </c>
      <c r="J50" s="67">
        <f t="shared" ref="J50" si="16">100*F50/SUM(C50,F50)</f>
        <v>20.842105263157894</v>
      </c>
      <c r="K50" s="55"/>
      <c r="L50" s="77"/>
      <c r="M50" s="77"/>
    </row>
    <row r="51" spans="1:18" x14ac:dyDescent="0.3">
      <c r="A51" s="157"/>
      <c r="B51" s="54" t="s">
        <v>99</v>
      </c>
      <c r="C51" s="103">
        <v>5027</v>
      </c>
      <c r="D51" s="67">
        <f t="shared" ref="D51" si="17">100*(C51/C50-1)</f>
        <v>2.8436988543371511</v>
      </c>
      <c r="E51" s="67">
        <f t="shared" ref="E51" si="18">100*(C51/C47-1)</f>
        <v>23.909292580724674</v>
      </c>
      <c r="F51" s="103">
        <v>1264</v>
      </c>
      <c r="G51" s="67">
        <f t="shared" ref="G51" si="19">100*(F51/F50-1)</f>
        <v>-1.7871017871017858</v>
      </c>
      <c r="H51" s="67">
        <f t="shared" ref="H51" si="20">100*(F51/F47-1)</f>
        <v>-16.124751161247509</v>
      </c>
      <c r="I51" s="67">
        <f t="shared" ref="I51" si="21">100*(C51/SUM(C51,F51))</f>
        <v>79.907804800508657</v>
      </c>
      <c r="J51" s="67">
        <f t="shared" ref="J51" si="22">100*F51/SUM(C51,F51)</f>
        <v>20.092195199491336</v>
      </c>
      <c r="K51" s="55"/>
      <c r="L51" s="77"/>
      <c r="M51" s="77"/>
    </row>
    <row r="52" spans="1:18" x14ac:dyDescent="0.3">
      <c r="A52" s="158"/>
      <c r="B52" s="54" t="s">
        <v>100</v>
      </c>
      <c r="C52" s="103">
        <v>5815</v>
      </c>
      <c r="D52" s="67">
        <f t="shared" ref="D52" si="23">100*(C52/C51-1)</f>
        <v>15.675353093296195</v>
      </c>
      <c r="E52" s="67">
        <f t="shared" ref="E52" si="24">100*(C52/C48-1)</f>
        <v>6.6972477064220159</v>
      </c>
      <c r="F52" s="103">
        <v>1370</v>
      </c>
      <c r="G52" s="67">
        <f t="shared" ref="G52" si="25">100*(F52/F51-1)</f>
        <v>8.3860759493670898</v>
      </c>
      <c r="H52" s="67">
        <f t="shared" ref="H52" si="26">100*(F52/F48-1)</f>
        <v>-9.0909090909090935</v>
      </c>
      <c r="I52" s="67">
        <f t="shared" ref="I52" si="27">100*(C52/SUM(C52,F52))</f>
        <v>80.932498260264438</v>
      </c>
      <c r="J52" s="67">
        <f t="shared" ref="J52" si="28">100*F52/SUM(C52,F52)</f>
        <v>19.067501739735562</v>
      </c>
      <c r="K52" s="55"/>
      <c r="L52" s="77"/>
      <c r="M52" s="77"/>
    </row>
    <row r="53" spans="1:18" x14ac:dyDescent="0.3">
      <c r="A53" s="72"/>
      <c r="B53" s="72"/>
      <c r="C53" s="72"/>
      <c r="D53" s="72"/>
      <c r="E53" s="72"/>
      <c r="F53" s="72"/>
      <c r="G53" s="72"/>
      <c r="H53" s="72"/>
      <c r="I53" s="72"/>
      <c r="J53" s="72"/>
      <c r="K53" s="72"/>
      <c r="L53" s="77"/>
      <c r="M53" s="77"/>
      <c r="N53" s="77"/>
    </row>
    <row r="54" spans="1:18" x14ac:dyDescent="0.3">
      <c r="A54" s="17" t="s">
        <v>102</v>
      </c>
      <c r="C54" s="72"/>
      <c r="D54" s="72"/>
      <c r="E54" s="72"/>
      <c r="F54" s="72"/>
      <c r="G54" s="72"/>
      <c r="H54" s="72"/>
      <c r="I54" s="72"/>
      <c r="J54" s="72"/>
      <c r="K54" s="72"/>
      <c r="L54" s="70"/>
      <c r="M54" s="70"/>
      <c r="N54" s="55"/>
      <c r="O54" s="77"/>
      <c r="P54" s="77"/>
      <c r="Q54" s="71"/>
      <c r="R54" s="71"/>
    </row>
    <row r="55" spans="1:18" x14ac:dyDescent="0.3">
      <c r="A55" s="125" t="s">
        <v>103</v>
      </c>
      <c r="B55" s="125"/>
      <c r="C55" s="125"/>
      <c r="D55" s="125"/>
      <c r="E55" s="125"/>
      <c r="F55" s="125"/>
      <c r="G55" s="125"/>
      <c r="H55" s="125"/>
      <c r="K55" s="55"/>
      <c r="L55" s="91"/>
      <c r="M55" s="55"/>
      <c r="N55" s="55"/>
      <c r="O55" s="75"/>
      <c r="P55" s="75"/>
    </row>
    <row r="56" spans="1:18" x14ac:dyDescent="0.3">
      <c r="A56" s="125"/>
      <c r="B56" s="125"/>
      <c r="C56" s="125"/>
      <c r="D56" s="125"/>
      <c r="E56" s="125"/>
      <c r="F56" s="125"/>
      <c r="G56" s="125"/>
      <c r="H56" s="125"/>
      <c r="I56" s="71"/>
      <c r="J56" s="71"/>
      <c r="K56" s="55"/>
    </row>
    <row r="57" spans="1:18" x14ac:dyDescent="0.3">
      <c r="A57" s="17" t="s">
        <v>114</v>
      </c>
      <c r="E57" s="74"/>
      <c r="F57" s="74"/>
      <c r="G57" s="71"/>
      <c r="H57" s="71"/>
    </row>
    <row r="58" spans="1:18" x14ac:dyDescent="0.3">
      <c r="E58" s="55"/>
      <c r="F58" s="55"/>
      <c r="G58" s="71"/>
      <c r="H58" s="71"/>
      <c r="I58" s="71"/>
      <c r="J58" s="71"/>
      <c r="L58" s="56"/>
    </row>
    <row r="59" spans="1:18" x14ac:dyDescent="0.3">
      <c r="F59" s="85"/>
      <c r="I59" s="55"/>
    </row>
    <row r="60" spans="1:18" x14ac:dyDescent="0.3">
      <c r="E60" s="55"/>
      <c r="F60" s="55"/>
      <c r="I60" s="86"/>
    </row>
    <row r="61" spans="1:18" x14ac:dyDescent="0.3">
      <c r="F61" s="60"/>
      <c r="I61" s="84"/>
    </row>
    <row r="62" spans="1:18" x14ac:dyDescent="0.3">
      <c r="F62" s="84"/>
    </row>
  </sheetData>
  <autoFilter ref="B1:B13" xr:uid="{00000000-0009-0000-0000-000005000000}"/>
  <mergeCells count="29">
    <mergeCell ref="A18:A21"/>
    <mergeCell ref="A14:A17"/>
    <mergeCell ref="F12:F13"/>
    <mergeCell ref="D12:E12"/>
    <mergeCell ref="A55:H56"/>
    <mergeCell ref="A30:A33"/>
    <mergeCell ref="A22:A25"/>
    <mergeCell ref="A26:A29"/>
    <mergeCell ref="A34:A37"/>
    <mergeCell ref="A38:A41"/>
    <mergeCell ref="A42:A45"/>
    <mergeCell ref="A46:A49"/>
    <mergeCell ref="A50:A52"/>
    <mergeCell ref="A2:H2"/>
    <mergeCell ref="A3:H3"/>
    <mergeCell ref="A4:H4"/>
    <mergeCell ref="A5:H5"/>
    <mergeCell ref="G12:H12"/>
    <mergeCell ref="A7:J7"/>
    <mergeCell ref="A9:J9"/>
    <mergeCell ref="A8:J8"/>
    <mergeCell ref="G10:J10"/>
    <mergeCell ref="A11:A13"/>
    <mergeCell ref="B11:B13"/>
    <mergeCell ref="C11:E11"/>
    <mergeCell ref="F11:H11"/>
    <mergeCell ref="J11:J13"/>
    <mergeCell ref="C12:C13"/>
    <mergeCell ref="I11:I1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57"/>
  <sheetViews>
    <sheetView showGridLines="0" zoomScale="120" zoomScaleNormal="120" workbookViewId="0">
      <selection activeCell="F52" sqref="F52"/>
    </sheetView>
  </sheetViews>
  <sheetFormatPr baseColWidth="10" defaultColWidth="11.453125" defaultRowHeight="14" x14ac:dyDescent="0.3"/>
  <cols>
    <col min="1" max="2" width="11.7265625" style="17" customWidth="1"/>
    <col min="3" max="3" width="14.453125" style="17" customWidth="1"/>
    <col min="4" max="5" width="10.7265625" style="17" customWidth="1"/>
    <col min="6" max="6" width="14.453125" style="17" customWidth="1"/>
    <col min="7" max="8" width="10.7265625" style="17" customWidth="1"/>
    <col min="9" max="9" width="11.7265625" style="17" customWidth="1"/>
    <col min="10" max="10" width="12.26953125" style="17" customWidth="1"/>
    <col min="11" max="16384" width="11.453125" style="17"/>
  </cols>
  <sheetData>
    <row r="1" spans="1:12" s="12" customFormat="1" ht="13" x14ac:dyDescent="0.3">
      <c r="A1" s="9"/>
      <c r="B1" s="10"/>
      <c r="C1" s="10"/>
      <c r="D1" s="10"/>
      <c r="E1" s="10"/>
      <c r="F1" s="10"/>
      <c r="G1" s="10"/>
      <c r="H1" s="10"/>
      <c r="I1" s="10"/>
      <c r="J1" s="11"/>
    </row>
    <row r="2" spans="1:12" s="12" customFormat="1" x14ac:dyDescent="0.3">
      <c r="A2" s="131" t="s">
        <v>82</v>
      </c>
      <c r="B2" s="132"/>
      <c r="C2" s="132"/>
      <c r="D2" s="132"/>
      <c r="E2" s="132"/>
      <c r="F2" s="132"/>
      <c r="G2" s="132"/>
      <c r="H2" s="132"/>
      <c r="I2" s="15"/>
      <c r="J2" s="13"/>
    </row>
    <row r="3" spans="1:12" s="12" customFormat="1" x14ac:dyDescent="0.3">
      <c r="A3" s="131" t="s">
        <v>83</v>
      </c>
      <c r="B3" s="132"/>
      <c r="C3" s="132"/>
      <c r="D3" s="132"/>
      <c r="E3" s="132"/>
      <c r="F3" s="132"/>
      <c r="G3" s="132"/>
      <c r="H3" s="132"/>
      <c r="I3" s="15"/>
      <c r="J3" s="13"/>
    </row>
    <row r="4" spans="1:12" s="12" customFormat="1" x14ac:dyDescent="0.3">
      <c r="A4" s="131" t="s">
        <v>84</v>
      </c>
      <c r="B4" s="132"/>
      <c r="C4" s="132"/>
      <c r="D4" s="132"/>
      <c r="E4" s="132"/>
      <c r="F4" s="132"/>
      <c r="G4" s="132"/>
      <c r="H4" s="132"/>
      <c r="I4" s="15"/>
      <c r="J4" s="13"/>
    </row>
    <row r="5" spans="1:12" s="12" customFormat="1" x14ac:dyDescent="0.3">
      <c r="A5" s="131" t="s">
        <v>85</v>
      </c>
      <c r="B5" s="132"/>
      <c r="C5" s="132"/>
      <c r="D5" s="132"/>
      <c r="E5" s="132"/>
      <c r="F5" s="132"/>
      <c r="G5" s="132"/>
      <c r="H5" s="132"/>
      <c r="I5" s="15"/>
      <c r="J5" s="13"/>
    </row>
    <row r="6" spans="1:12" s="12" customFormat="1" x14ac:dyDescent="0.3">
      <c r="A6" s="14"/>
      <c r="B6" s="15"/>
      <c r="C6" s="15"/>
      <c r="D6" s="15"/>
      <c r="E6" s="15"/>
      <c r="F6" s="15"/>
      <c r="G6" s="15"/>
      <c r="H6" s="15"/>
      <c r="I6" s="15"/>
      <c r="J6" s="13"/>
    </row>
    <row r="7" spans="1:12" s="12" customFormat="1" x14ac:dyDescent="0.3">
      <c r="A7" s="133" t="s">
        <v>92</v>
      </c>
      <c r="B7" s="150"/>
      <c r="C7" s="150"/>
      <c r="D7" s="150"/>
      <c r="E7" s="150"/>
      <c r="F7" s="150"/>
      <c r="G7" s="150"/>
      <c r="H7" s="150"/>
      <c r="I7" s="150"/>
      <c r="J7" s="149"/>
    </row>
    <row r="8" spans="1:12" x14ac:dyDescent="0.3">
      <c r="A8" s="133" t="s">
        <v>115</v>
      </c>
      <c r="B8" s="134"/>
      <c r="C8" s="134"/>
      <c r="D8" s="134"/>
      <c r="E8" s="134"/>
      <c r="F8" s="134"/>
      <c r="G8" s="134"/>
      <c r="H8" s="134"/>
      <c r="I8" s="134"/>
      <c r="J8" s="149"/>
    </row>
    <row r="9" spans="1:12" x14ac:dyDescent="0.3">
      <c r="A9" s="131" t="s">
        <v>128</v>
      </c>
      <c r="B9" s="132"/>
      <c r="C9" s="132"/>
      <c r="D9" s="132"/>
      <c r="E9" s="132"/>
      <c r="F9" s="132"/>
      <c r="G9" s="132"/>
      <c r="H9" s="132"/>
      <c r="I9" s="132"/>
      <c r="J9" s="145"/>
    </row>
    <row r="10" spans="1:12" x14ac:dyDescent="0.3">
      <c r="A10" s="18"/>
      <c r="B10" s="19"/>
      <c r="C10" s="19"/>
      <c r="D10" s="19"/>
      <c r="E10" s="19"/>
      <c r="F10" s="19"/>
      <c r="G10" s="140" t="s">
        <v>88</v>
      </c>
      <c r="H10" s="140"/>
      <c r="I10" s="140"/>
      <c r="J10" s="141"/>
    </row>
    <row r="11" spans="1:12" ht="15" customHeight="1" x14ac:dyDescent="0.3">
      <c r="A11" s="138" t="s">
        <v>89</v>
      </c>
      <c r="B11" s="138" t="s">
        <v>90</v>
      </c>
      <c r="C11" s="142" t="s">
        <v>110</v>
      </c>
      <c r="D11" s="130"/>
      <c r="E11" s="144"/>
      <c r="F11" s="142" t="s">
        <v>111</v>
      </c>
      <c r="G11" s="130"/>
      <c r="H11" s="130"/>
      <c r="I11" s="146" t="s">
        <v>112</v>
      </c>
      <c r="J11" s="151" t="s">
        <v>113</v>
      </c>
    </row>
    <row r="12" spans="1:12" ht="15" customHeight="1" x14ac:dyDescent="0.3">
      <c r="A12" s="138"/>
      <c r="B12" s="142"/>
      <c r="C12" s="138" t="s">
        <v>108</v>
      </c>
      <c r="D12" s="130" t="s">
        <v>95</v>
      </c>
      <c r="E12" s="130"/>
      <c r="F12" s="138" t="s">
        <v>108</v>
      </c>
      <c r="G12" s="130" t="s">
        <v>95</v>
      </c>
      <c r="H12" s="130"/>
      <c r="I12" s="153"/>
      <c r="J12" s="152"/>
    </row>
    <row r="13" spans="1:12" x14ac:dyDescent="0.3">
      <c r="A13" s="139"/>
      <c r="B13" s="146"/>
      <c r="C13" s="139"/>
      <c r="D13" s="50" t="s">
        <v>96</v>
      </c>
      <c r="E13" s="53" t="s">
        <v>97</v>
      </c>
      <c r="F13" s="139"/>
      <c r="G13" s="50" t="s">
        <v>96</v>
      </c>
      <c r="H13" s="53" t="s">
        <v>97</v>
      </c>
      <c r="I13" s="153"/>
      <c r="J13" s="152"/>
    </row>
    <row r="14" spans="1:12" x14ac:dyDescent="0.3">
      <c r="A14" s="129">
        <v>2015</v>
      </c>
      <c r="B14" s="54" t="s">
        <v>98</v>
      </c>
      <c r="C14" s="51">
        <v>811</v>
      </c>
      <c r="D14" s="52"/>
      <c r="E14" s="52"/>
      <c r="F14" s="51">
        <v>3996</v>
      </c>
      <c r="G14" s="52"/>
      <c r="H14" s="52"/>
      <c r="I14" s="52">
        <v>12.637637637637638</v>
      </c>
      <c r="J14" s="52">
        <v>87.362362362362362</v>
      </c>
      <c r="L14" s="55"/>
    </row>
    <row r="15" spans="1:12" x14ac:dyDescent="0.3">
      <c r="A15" s="129"/>
      <c r="B15" s="54" t="s">
        <v>99</v>
      </c>
      <c r="C15" s="51">
        <v>555</v>
      </c>
      <c r="D15" s="52">
        <v>-6.5346534653465227</v>
      </c>
      <c r="E15" s="52"/>
      <c r="F15" s="51">
        <v>4057</v>
      </c>
      <c r="G15" s="52">
        <v>0.74477227155543346</v>
      </c>
      <c r="H15" s="52"/>
      <c r="I15" s="52">
        <v>11.832539483579845</v>
      </c>
      <c r="J15" s="52">
        <v>88.167460516420149</v>
      </c>
      <c r="L15" s="55"/>
    </row>
    <row r="16" spans="1:12" x14ac:dyDescent="0.3">
      <c r="A16" s="129"/>
      <c r="B16" s="54" t="s">
        <v>100</v>
      </c>
      <c r="C16" s="51">
        <v>555</v>
      </c>
      <c r="D16" s="52">
        <v>-5.5084745762711833</v>
      </c>
      <c r="E16" s="52"/>
      <c r="F16" s="51">
        <v>4668</v>
      </c>
      <c r="G16" s="52">
        <v>15.638328120557304</v>
      </c>
      <c r="H16" s="52"/>
      <c r="I16" s="52">
        <v>9.8825614890316871</v>
      </c>
      <c r="J16" s="52">
        <v>90.117438510968313</v>
      </c>
      <c r="L16" s="55"/>
    </row>
    <row r="17" spans="1:14" x14ac:dyDescent="0.3">
      <c r="A17" s="129"/>
      <c r="B17" s="54" t="s">
        <v>101</v>
      </c>
      <c r="C17" s="51">
        <v>400</v>
      </c>
      <c r="D17" s="52">
        <v>-16.143497757847541</v>
      </c>
      <c r="E17" s="52"/>
      <c r="F17" s="51">
        <v>4194</v>
      </c>
      <c r="G17" s="52">
        <v>-11.408900909761499</v>
      </c>
      <c r="H17" s="52"/>
      <c r="I17" s="52">
        <v>9.4040734221775217</v>
      </c>
      <c r="J17" s="52">
        <v>90.595926577822482</v>
      </c>
      <c r="L17" s="55"/>
    </row>
    <row r="18" spans="1:14" x14ac:dyDescent="0.3">
      <c r="A18" s="129">
        <v>2016</v>
      </c>
      <c r="B18" s="54" t="s">
        <v>98</v>
      </c>
      <c r="C18" s="51">
        <v>454</v>
      </c>
      <c r="D18" s="52">
        <v>-2.941176470588232</v>
      </c>
      <c r="E18" s="52">
        <v>-28.118811881188122</v>
      </c>
      <c r="F18" s="51">
        <v>3539</v>
      </c>
      <c r="G18" s="52">
        <v>-12.68387454898695</v>
      </c>
      <c r="H18" s="52">
        <v>-9.8825551417931763</v>
      </c>
      <c r="I18" s="52">
        <v>10.344827586206897</v>
      </c>
      <c r="J18" s="52">
        <v>89.65517241379311</v>
      </c>
      <c r="L18" s="55"/>
    </row>
    <row r="19" spans="1:14" x14ac:dyDescent="0.3">
      <c r="A19" s="129"/>
      <c r="B19" s="54" t="s">
        <v>99</v>
      </c>
      <c r="C19" s="51">
        <v>569</v>
      </c>
      <c r="D19" s="52">
        <v>31.680440771349851</v>
      </c>
      <c r="E19" s="52">
        <v>1.2711864406779654</v>
      </c>
      <c r="F19" s="51">
        <v>3871</v>
      </c>
      <c r="G19" s="52">
        <v>9.7266369993642741</v>
      </c>
      <c r="H19" s="52">
        <v>-1.8481660506113258</v>
      </c>
      <c r="I19" s="52">
        <v>12.162849872773537</v>
      </c>
      <c r="J19" s="52">
        <v>87.837150127226465</v>
      </c>
      <c r="L19" s="55"/>
    </row>
    <row r="20" spans="1:14" x14ac:dyDescent="0.3">
      <c r="A20" s="129"/>
      <c r="B20" s="54" t="s">
        <v>100</v>
      </c>
      <c r="C20" s="51">
        <v>491</v>
      </c>
      <c r="D20" s="52">
        <v>-12.343096234309627</v>
      </c>
      <c r="E20" s="52">
        <v>-6.0538116591928173</v>
      </c>
      <c r="F20" s="51">
        <v>3804</v>
      </c>
      <c r="G20" s="52">
        <v>-3.3314020857473992</v>
      </c>
      <c r="H20" s="52">
        <v>-17.949348414064431</v>
      </c>
      <c r="I20" s="52">
        <v>11.155484558040468</v>
      </c>
      <c r="J20" s="52">
        <v>88.84451544195953</v>
      </c>
      <c r="L20" s="55"/>
    </row>
    <row r="21" spans="1:14" x14ac:dyDescent="0.3">
      <c r="A21" s="129"/>
      <c r="B21" s="54" t="s">
        <v>101</v>
      </c>
      <c r="C21" s="51">
        <v>463</v>
      </c>
      <c r="D21" s="52">
        <v>-4.7732696897374751</v>
      </c>
      <c r="E21" s="52">
        <v>6.6844919786096284</v>
      </c>
      <c r="F21" s="51">
        <v>3933</v>
      </c>
      <c r="G21" s="52">
        <v>6.0533413245429983</v>
      </c>
      <c r="H21" s="52">
        <v>-1.776297529836242</v>
      </c>
      <c r="I21" s="52">
        <v>10.132046724225495</v>
      </c>
      <c r="J21" s="52">
        <v>89.867953275774511</v>
      </c>
      <c r="L21" s="55"/>
    </row>
    <row r="22" spans="1:14" x14ac:dyDescent="0.3">
      <c r="A22" s="129">
        <v>2017</v>
      </c>
      <c r="B22" s="54" t="s">
        <v>98</v>
      </c>
      <c r="C22" s="51">
        <v>412</v>
      </c>
      <c r="D22" s="52">
        <v>-15.037593984962399</v>
      </c>
      <c r="E22" s="52">
        <v>-6.6115702479338836</v>
      </c>
      <c r="F22" s="51">
        <v>3109</v>
      </c>
      <c r="G22" s="52">
        <v>-22.011867759254017</v>
      </c>
      <c r="H22" s="52">
        <v>-12.269548633184996</v>
      </c>
      <c r="I22" s="52">
        <v>10.939012584704743</v>
      </c>
      <c r="J22" s="52">
        <v>89.060987415295259</v>
      </c>
      <c r="L22" s="55"/>
      <c r="M22" s="55"/>
    </row>
    <row r="23" spans="1:14" x14ac:dyDescent="0.3">
      <c r="A23" s="129"/>
      <c r="B23" s="54" t="s">
        <v>99</v>
      </c>
      <c r="C23" s="51">
        <v>494</v>
      </c>
      <c r="D23" s="52">
        <v>14.454277286135692</v>
      </c>
      <c r="E23" s="52">
        <v>-18.828451882845187</v>
      </c>
      <c r="F23" s="51">
        <v>3831</v>
      </c>
      <c r="G23" s="52">
        <v>24.927536231884062</v>
      </c>
      <c r="H23" s="52">
        <v>-0.11587485515643436</v>
      </c>
      <c r="I23" s="52">
        <v>10.114702815432743</v>
      </c>
      <c r="J23" s="52">
        <v>89.885297184567264</v>
      </c>
      <c r="L23" s="55"/>
      <c r="M23" s="55"/>
    </row>
    <row r="24" spans="1:14" x14ac:dyDescent="0.3">
      <c r="A24" s="129"/>
      <c r="B24" s="54" t="s">
        <v>100</v>
      </c>
      <c r="C24" s="51">
        <v>422</v>
      </c>
      <c r="D24" s="52">
        <v>-4.6391752577319494</v>
      </c>
      <c r="E24" s="52">
        <v>-11.694510739856796</v>
      </c>
      <c r="F24" s="51">
        <v>4051</v>
      </c>
      <c r="G24" s="52">
        <v>8.8167053364269066</v>
      </c>
      <c r="H24" s="52">
        <v>12.436320047947262</v>
      </c>
      <c r="I24" s="52">
        <v>8.9762251334303738</v>
      </c>
      <c r="J24" s="52">
        <v>91.023774866569624</v>
      </c>
      <c r="L24" s="55"/>
      <c r="M24" s="55"/>
    </row>
    <row r="25" spans="1:14" x14ac:dyDescent="0.3">
      <c r="A25" s="129"/>
      <c r="B25" s="54" t="s">
        <v>101</v>
      </c>
      <c r="C25" s="51">
        <v>554</v>
      </c>
      <c r="D25" s="52">
        <v>19.189189189189193</v>
      </c>
      <c r="E25" s="52">
        <v>10.526315789473699</v>
      </c>
      <c r="F25" s="51">
        <v>4266</v>
      </c>
      <c r="G25" s="52">
        <v>5.0373134328358162</v>
      </c>
      <c r="H25" s="52">
        <v>11.359141000282563</v>
      </c>
      <c r="I25" s="52">
        <v>10.063897763578275</v>
      </c>
      <c r="J25" s="52">
        <v>89.936102236421732</v>
      </c>
      <c r="L25" s="55"/>
      <c r="M25" s="55"/>
    </row>
    <row r="26" spans="1:14" x14ac:dyDescent="0.3">
      <c r="A26" s="129">
        <v>2018</v>
      </c>
      <c r="B26" s="54" t="s">
        <v>98</v>
      </c>
      <c r="C26" s="51">
        <v>485</v>
      </c>
      <c r="D26" s="52">
        <f t="shared" ref="D26:D49" si="0">100*(C26/C25-1)</f>
        <v>-12.454873646209386</v>
      </c>
      <c r="E26" s="52">
        <f t="shared" ref="E26:E48" si="1">100*(C26/C22-1)</f>
        <v>17.71844660194175</v>
      </c>
      <c r="F26" s="51">
        <v>3696</v>
      </c>
      <c r="G26" s="52">
        <f t="shared" ref="G26:G49" si="2">100*(F26/F25-1)</f>
        <v>-13.361462728551333</v>
      </c>
      <c r="H26" s="52">
        <f t="shared" ref="H26:H49" si="3">100*(F26/F22-1)</f>
        <v>18.8806690254101</v>
      </c>
      <c r="I26" s="52">
        <f>100*(C26/SUM(C26,F26))</f>
        <v>11.600095670892131</v>
      </c>
      <c r="J26" s="52">
        <f>100*(F26/SUM(C26,F26))</f>
        <v>88.399904329107869</v>
      </c>
      <c r="L26" s="55"/>
      <c r="M26" s="55"/>
    </row>
    <row r="27" spans="1:14" x14ac:dyDescent="0.3">
      <c r="A27" s="129"/>
      <c r="B27" s="54" t="s">
        <v>99</v>
      </c>
      <c r="C27" s="51">
        <v>584</v>
      </c>
      <c r="D27" s="52">
        <f t="shared" si="0"/>
        <v>20.412371134020614</v>
      </c>
      <c r="E27" s="52">
        <f t="shared" si="1"/>
        <v>18.218623481781382</v>
      </c>
      <c r="F27" s="51">
        <v>4294</v>
      </c>
      <c r="G27" s="52">
        <f t="shared" si="2"/>
        <v>16.179653679653683</v>
      </c>
      <c r="H27" s="52">
        <f t="shared" si="3"/>
        <v>12.08561733228921</v>
      </c>
      <c r="I27" s="52">
        <f>100*(C27/SUM(C27,F27))</f>
        <v>11.972119721197211</v>
      </c>
      <c r="J27" s="52">
        <f>100*(F27/SUM(C27,F27))</f>
        <v>88.027880278802783</v>
      </c>
      <c r="L27" s="55"/>
      <c r="M27" s="55"/>
    </row>
    <row r="28" spans="1:14" x14ac:dyDescent="0.3">
      <c r="A28" s="129"/>
      <c r="B28" s="54" t="s">
        <v>100</v>
      </c>
      <c r="C28" s="51">
        <v>469</v>
      </c>
      <c r="D28" s="52">
        <f t="shared" si="0"/>
        <v>-19.691780821917803</v>
      </c>
      <c r="E28" s="52">
        <f t="shared" si="1"/>
        <v>11.137440758293838</v>
      </c>
      <c r="F28" s="51">
        <v>4350</v>
      </c>
      <c r="G28" s="52">
        <f t="shared" si="2"/>
        <v>1.304145319049832</v>
      </c>
      <c r="H28" s="52">
        <f t="shared" si="3"/>
        <v>7.3808936065169028</v>
      </c>
      <c r="I28" s="52">
        <f>100*(C28/SUM(C28,F28))</f>
        <v>9.7323096078024491</v>
      </c>
      <c r="J28" s="52">
        <f>100*(F28/SUM(C28,F28))</f>
        <v>90.267690392197551</v>
      </c>
      <c r="L28" s="55"/>
      <c r="M28" s="55"/>
    </row>
    <row r="29" spans="1:14" x14ac:dyDescent="0.3">
      <c r="A29" s="129"/>
      <c r="B29" s="54" t="s">
        <v>101</v>
      </c>
      <c r="C29" s="51">
        <v>397</v>
      </c>
      <c r="D29" s="52">
        <f t="shared" si="0"/>
        <v>-15.351812366737738</v>
      </c>
      <c r="E29" s="52">
        <f t="shared" si="1"/>
        <v>-28.33935018050542</v>
      </c>
      <c r="F29" s="51">
        <v>4527</v>
      </c>
      <c r="G29" s="52">
        <f t="shared" si="2"/>
        <v>4.0689655172413852</v>
      </c>
      <c r="H29" s="52">
        <f t="shared" si="3"/>
        <v>6.1181434599156148</v>
      </c>
      <c r="I29" s="52">
        <f>100*(C29/SUM(C29,F29))</f>
        <v>8.0625507717303009</v>
      </c>
      <c r="J29" s="52">
        <f>100*(F29/SUM(C29,F29))</f>
        <v>91.937449228269699</v>
      </c>
      <c r="K29" s="55"/>
      <c r="L29" s="55"/>
      <c r="M29" s="55"/>
      <c r="N29" s="55"/>
    </row>
    <row r="30" spans="1:14" x14ac:dyDescent="0.3">
      <c r="A30" s="126">
        <v>2019</v>
      </c>
      <c r="B30" s="54" t="s">
        <v>98</v>
      </c>
      <c r="C30" s="51">
        <v>360</v>
      </c>
      <c r="D30" s="52">
        <f t="shared" si="0"/>
        <v>-9.3198992443324968</v>
      </c>
      <c r="E30" s="52">
        <f t="shared" si="1"/>
        <v>-25.773195876288657</v>
      </c>
      <c r="F30" s="51">
        <v>3837</v>
      </c>
      <c r="G30" s="52">
        <f t="shared" si="2"/>
        <v>-15.241882041086807</v>
      </c>
      <c r="H30" s="52">
        <f t="shared" si="3"/>
        <v>3.8149350649350655</v>
      </c>
      <c r="I30" s="52">
        <f>100*(C30/SUM(C30,F30))</f>
        <v>8.5775553967119382</v>
      </c>
      <c r="J30" s="52">
        <f>100*(F30/SUM(C30,F30))</f>
        <v>91.422444603288071</v>
      </c>
      <c r="K30" s="55"/>
      <c r="L30" s="55"/>
      <c r="M30" s="55"/>
      <c r="N30" s="55"/>
    </row>
    <row r="31" spans="1:14" x14ac:dyDescent="0.3">
      <c r="A31" s="127"/>
      <c r="B31" s="54" t="s">
        <v>99</v>
      </c>
      <c r="C31" s="51">
        <v>491</v>
      </c>
      <c r="D31" s="52">
        <f t="shared" si="0"/>
        <v>36.388888888888893</v>
      </c>
      <c r="E31" s="52">
        <f t="shared" si="1"/>
        <v>-15.924657534246577</v>
      </c>
      <c r="F31" s="51">
        <v>4521</v>
      </c>
      <c r="G31" s="52">
        <f t="shared" si="2"/>
        <v>17.826426896012503</v>
      </c>
      <c r="H31" s="52">
        <f t="shared" si="3"/>
        <v>5.2864462040055793</v>
      </c>
      <c r="I31" s="52">
        <v>10.88</v>
      </c>
      <c r="J31" s="52">
        <v>89.12</v>
      </c>
      <c r="K31" s="55"/>
      <c r="L31" s="55"/>
      <c r="M31" s="55"/>
      <c r="N31" s="55"/>
    </row>
    <row r="32" spans="1:14" x14ac:dyDescent="0.3">
      <c r="A32" s="127"/>
      <c r="B32" s="54" t="s">
        <v>100</v>
      </c>
      <c r="C32" s="66">
        <v>499</v>
      </c>
      <c r="D32" s="67">
        <f t="shared" si="0"/>
        <v>1.6293279022403295</v>
      </c>
      <c r="E32" s="67">
        <f t="shared" si="1"/>
        <v>6.3965884861407307</v>
      </c>
      <c r="F32" s="66">
        <v>4621</v>
      </c>
      <c r="G32" s="67">
        <f t="shared" si="2"/>
        <v>2.2119000221189955</v>
      </c>
      <c r="H32" s="67">
        <f t="shared" si="3"/>
        <v>6.2298850574712628</v>
      </c>
      <c r="I32" s="67">
        <f t="shared" ref="I32:I40" si="4">100*(C32/SUM(C32,F32))</f>
        <v>9.74609375</v>
      </c>
      <c r="J32" s="67">
        <f t="shared" ref="J32:J49" si="5">100*(F32/SUM(C32,F32))</f>
        <v>90.25390625</v>
      </c>
      <c r="K32" s="55"/>
      <c r="L32" s="55"/>
      <c r="M32" s="55"/>
      <c r="N32" s="55"/>
    </row>
    <row r="33" spans="1:14" x14ac:dyDescent="0.3">
      <c r="A33" s="128"/>
      <c r="B33" s="54" t="s">
        <v>101</v>
      </c>
      <c r="C33" s="66">
        <v>459</v>
      </c>
      <c r="D33" s="67">
        <f t="shared" si="0"/>
        <v>-8.0160320641282539</v>
      </c>
      <c r="E33" s="67">
        <f t="shared" si="1"/>
        <v>15.617128463476071</v>
      </c>
      <c r="F33" s="66">
        <v>4641</v>
      </c>
      <c r="G33" s="67">
        <f t="shared" si="2"/>
        <v>0.43280675178531958</v>
      </c>
      <c r="H33" s="67">
        <f t="shared" si="3"/>
        <v>2.5182239893969616</v>
      </c>
      <c r="I33" s="67">
        <f t="shared" si="4"/>
        <v>9</v>
      </c>
      <c r="J33" s="67">
        <f t="shared" si="5"/>
        <v>91</v>
      </c>
      <c r="K33" s="55"/>
      <c r="L33" s="55"/>
      <c r="M33" s="55"/>
      <c r="N33" s="55"/>
    </row>
    <row r="34" spans="1:14" x14ac:dyDescent="0.3">
      <c r="A34" s="129">
        <v>2020</v>
      </c>
      <c r="B34" s="54" t="s">
        <v>98</v>
      </c>
      <c r="C34" s="66">
        <v>515</v>
      </c>
      <c r="D34" s="67">
        <f t="shared" si="0"/>
        <v>12.200435729847502</v>
      </c>
      <c r="E34" s="67">
        <f t="shared" si="1"/>
        <v>43.055555555555557</v>
      </c>
      <c r="F34" s="66">
        <v>3708</v>
      </c>
      <c r="G34" s="67">
        <f t="shared" si="2"/>
        <v>-20.103425985778923</v>
      </c>
      <c r="H34" s="67">
        <f t="shared" si="3"/>
        <v>-3.3620015637216616</v>
      </c>
      <c r="I34" s="67">
        <f t="shared" si="4"/>
        <v>12.195121951219512</v>
      </c>
      <c r="J34" s="67">
        <f t="shared" si="5"/>
        <v>87.804878048780495</v>
      </c>
      <c r="K34" s="73"/>
      <c r="L34" s="55"/>
      <c r="M34" s="55"/>
      <c r="N34" s="73"/>
    </row>
    <row r="35" spans="1:14" x14ac:dyDescent="0.3">
      <c r="A35" s="129"/>
      <c r="B35" s="54" t="s">
        <v>99</v>
      </c>
      <c r="C35" s="66">
        <v>265</v>
      </c>
      <c r="D35" s="67">
        <f t="shared" si="0"/>
        <v>-48.543689320388353</v>
      </c>
      <c r="E35" s="67">
        <f t="shared" si="1"/>
        <v>-46.028513238289207</v>
      </c>
      <c r="F35" s="66">
        <v>1952</v>
      </c>
      <c r="G35" s="67">
        <f t="shared" si="2"/>
        <v>-47.357065803667744</v>
      </c>
      <c r="H35" s="67">
        <f t="shared" si="3"/>
        <v>-56.823711568237115</v>
      </c>
      <c r="I35" s="67">
        <f t="shared" si="4"/>
        <v>11.953089760938203</v>
      </c>
      <c r="J35" s="67">
        <f t="shared" si="5"/>
        <v>88.046910239061788</v>
      </c>
      <c r="K35" s="73"/>
      <c r="L35" s="55"/>
      <c r="M35" s="55"/>
      <c r="N35" s="73"/>
    </row>
    <row r="36" spans="1:14" x14ac:dyDescent="0.3">
      <c r="A36" s="129"/>
      <c r="B36" s="54" t="s">
        <v>100</v>
      </c>
      <c r="C36" s="66">
        <v>451</v>
      </c>
      <c r="D36" s="67">
        <f t="shared" si="0"/>
        <v>70.188679245283026</v>
      </c>
      <c r="E36" s="67">
        <f t="shared" si="1"/>
        <v>-9.6192384769539068</v>
      </c>
      <c r="F36" s="66">
        <v>3043</v>
      </c>
      <c r="G36" s="67">
        <f t="shared" si="2"/>
        <v>55.891393442622949</v>
      </c>
      <c r="H36" s="67">
        <f t="shared" si="3"/>
        <v>-34.148452715862362</v>
      </c>
      <c r="I36" s="67">
        <f t="shared" si="4"/>
        <v>12.907842014882656</v>
      </c>
      <c r="J36" s="67">
        <f t="shared" si="5"/>
        <v>87.092157985117353</v>
      </c>
      <c r="K36" s="73"/>
      <c r="L36" s="55"/>
      <c r="M36" s="55"/>
      <c r="N36" s="73"/>
    </row>
    <row r="37" spans="1:14" x14ac:dyDescent="0.3">
      <c r="A37" s="129"/>
      <c r="B37" s="54" t="s">
        <v>101</v>
      </c>
      <c r="C37" s="66">
        <v>577</v>
      </c>
      <c r="D37" s="67">
        <f t="shared" si="0"/>
        <v>27.937915742793784</v>
      </c>
      <c r="E37" s="67">
        <f t="shared" si="1"/>
        <v>25.708061002178638</v>
      </c>
      <c r="F37" s="66">
        <v>3991</v>
      </c>
      <c r="G37" s="67">
        <f t="shared" si="2"/>
        <v>31.153466973381526</v>
      </c>
      <c r="H37" s="67">
        <f t="shared" si="3"/>
        <v>-14.005602240896353</v>
      </c>
      <c r="I37" s="67">
        <f t="shared" si="4"/>
        <v>12.631348511383539</v>
      </c>
      <c r="J37" s="67">
        <f t="shared" si="5"/>
        <v>87.368651488616464</v>
      </c>
    </row>
    <row r="38" spans="1:14" x14ac:dyDescent="0.3">
      <c r="A38" s="129">
        <v>2021</v>
      </c>
      <c r="B38" s="54" t="s">
        <v>98</v>
      </c>
      <c r="C38" s="66">
        <v>541</v>
      </c>
      <c r="D38" s="67">
        <f t="shared" si="0"/>
        <v>-6.2391681109185466</v>
      </c>
      <c r="E38" s="67">
        <f t="shared" si="1"/>
        <v>5.048543689320395</v>
      </c>
      <c r="F38" s="66">
        <v>4225</v>
      </c>
      <c r="G38" s="67">
        <f t="shared" si="2"/>
        <v>5.8631921824104261</v>
      </c>
      <c r="H38" s="67">
        <f t="shared" si="3"/>
        <v>13.942826321467106</v>
      </c>
      <c r="I38" s="67">
        <f t="shared" si="4"/>
        <v>11.351237935375577</v>
      </c>
      <c r="J38" s="67">
        <f t="shared" si="5"/>
        <v>88.648762064624421</v>
      </c>
      <c r="K38" s="55"/>
      <c r="L38" s="55"/>
      <c r="M38" s="55"/>
      <c r="N38" s="55"/>
    </row>
    <row r="39" spans="1:14" x14ac:dyDescent="0.3">
      <c r="A39" s="129"/>
      <c r="B39" s="54" t="s">
        <v>99</v>
      </c>
      <c r="C39" s="66">
        <v>542</v>
      </c>
      <c r="D39" s="67">
        <f t="shared" si="0"/>
        <v>0.1848428835489857</v>
      </c>
      <c r="E39" s="67">
        <f t="shared" si="1"/>
        <v>104.52830188679245</v>
      </c>
      <c r="F39" s="66">
        <v>4961</v>
      </c>
      <c r="G39" s="67">
        <f t="shared" si="2"/>
        <v>17.420118343195256</v>
      </c>
      <c r="H39" s="67">
        <f t="shared" si="3"/>
        <v>154.14959016393445</v>
      </c>
      <c r="I39" s="67">
        <f t="shared" si="4"/>
        <v>9.8491731782663994</v>
      </c>
      <c r="J39" s="67">
        <f t="shared" si="5"/>
        <v>90.150826821733602</v>
      </c>
      <c r="K39" s="55"/>
      <c r="L39" s="55"/>
      <c r="M39" s="55"/>
      <c r="N39" s="55"/>
    </row>
    <row r="40" spans="1:14" x14ac:dyDescent="0.3">
      <c r="A40" s="129"/>
      <c r="B40" s="54" t="s">
        <v>100</v>
      </c>
      <c r="C40" s="66">
        <v>2030</v>
      </c>
      <c r="D40" s="67">
        <f t="shared" si="0"/>
        <v>274.5387453874539</v>
      </c>
      <c r="E40" s="67">
        <f t="shared" si="1"/>
        <v>350.1108647450111</v>
      </c>
      <c r="F40" s="66">
        <v>4428</v>
      </c>
      <c r="G40" s="67">
        <f t="shared" si="2"/>
        <v>-10.743801652892559</v>
      </c>
      <c r="H40" s="67">
        <f t="shared" si="3"/>
        <v>45.514295103516254</v>
      </c>
      <c r="I40" s="67">
        <f t="shared" si="4"/>
        <v>31.433880458346238</v>
      </c>
      <c r="J40" s="67">
        <f t="shared" si="5"/>
        <v>68.566119541653762</v>
      </c>
      <c r="K40" s="55"/>
      <c r="L40" s="55"/>
      <c r="M40" s="55"/>
      <c r="N40" s="55"/>
    </row>
    <row r="41" spans="1:14" x14ac:dyDescent="0.3">
      <c r="A41" s="129"/>
      <c r="B41" s="54" t="s">
        <v>101</v>
      </c>
      <c r="C41" s="66">
        <v>638</v>
      </c>
      <c r="D41" s="67">
        <f t="shared" si="0"/>
        <v>-68.571428571428569</v>
      </c>
      <c r="E41" s="67">
        <f t="shared" si="1"/>
        <v>10.571923743500866</v>
      </c>
      <c r="F41" s="66">
        <v>5784</v>
      </c>
      <c r="G41" s="67">
        <f t="shared" si="2"/>
        <v>30.62330623306233</v>
      </c>
      <c r="H41" s="67">
        <f t="shared" si="3"/>
        <v>44.926083688298668</v>
      </c>
      <c r="I41" s="67">
        <f t="shared" ref="I41:I46" si="6">100*(C41/SUM(C41,F41))</f>
        <v>9.9345998131423237</v>
      </c>
      <c r="J41" s="67">
        <f t="shared" si="5"/>
        <v>90.065400186857687</v>
      </c>
    </row>
    <row r="42" spans="1:14" x14ac:dyDescent="0.3">
      <c r="A42" s="129">
        <v>2022</v>
      </c>
      <c r="B42" s="54" t="s">
        <v>98</v>
      </c>
      <c r="C42" s="66">
        <v>669</v>
      </c>
      <c r="D42" s="67">
        <f t="shared" si="0"/>
        <v>4.8589341692790056</v>
      </c>
      <c r="E42" s="67">
        <f t="shared" si="1"/>
        <v>23.659889094269882</v>
      </c>
      <c r="F42" s="66">
        <v>4118</v>
      </c>
      <c r="G42" s="67">
        <f t="shared" si="2"/>
        <v>-28.803596127247577</v>
      </c>
      <c r="H42" s="67">
        <f t="shared" si="3"/>
        <v>-2.5325443786982205</v>
      </c>
      <c r="I42" s="67">
        <f t="shared" si="6"/>
        <v>13.975349905995404</v>
      </c>
      <c r="J42" s="67">
        <f t="shared" si="5"/>
        <v>86.024650094004599</v>
      </c>
      <c r="K42" s="55"/>
      <c r="L42" s="55"/>
      <c r="M42" s="55"/>
      <c r="N42" s="55"/>
    </row>
    <row r="43" spans="1:14" x14ac:dyDescent="0.3">
      <c r="A43" s="129"/>
      <c r="B43" s="54" t="s">
        <v>99</v>
      </c>
      <c r="C43" s="66">
        <v>647</v>
      </c>
      <c r="D43" s="67">
        <f t="shared" si="0"/>
        <v>-3.2884902840059738</v>
      </c>
      <c r="E43" s="67">
        <f t="shared" si="1"/>
        <v>19.372693726937264</v>
      </c>
      <c r="F43" s="66">
        <v>4377</v>
      </c>
      <c r="G43" s="67">
        <f t="shared" si="2"/>
        <v>6.2894609033511406</v>
      </c>
      <c r="H43" s="67">
        <f t="shared" si="3"/>
        <v>-11.771820197540816</v>
      </c>
      <c r="I43" s="67">
        <f t="shared" si="6"/>
        <v>12.878184713375795</v>
      </c>
      <c r="J43" s="67">
        <f t="shared" si="5"/>
        <v>87.121815286624198</v>
      </c>
      <c r="K43" s="55"/>
      <c r="L43" s="55"/>
      <c r="M43" s="55"/>
      <c r="N43" s="55"/>
    </row>
    <row r="44" spans="1:14" x14ac:dyDescent="0.3">
      <c r="A44" s="129"/>
      <c r="B44" s="54" t="s">
        <v>100</v>
      </c>
      <c r="C44" s="66">
        <v>661</v>
      </c>
      <c r="D44" s="67">
        <f t="shared" si="0"/>
        <v>2.1638330757341562</v>
      </c>
      <c r="E44" s="67">
        <f t="shared" si="1"/>
        <v>-67.438423645320199</v>
      </c>
      <c r="F44" s="66">
        <v>3971</v>
      </c>
      <c r="G44" s="67">
        <f t="shared" si="2"/>
        <v>-9.2757596527301764</v>
      </c>
      <c r="H44" s="67">
        <f t="shared" si="3"/>
        <v>-10.320686540198732</v>
      </c>
      <c r="I44" s="67">
        <f t="shared" si="6"/>
        <v>14.270293609671846</v>
      </c>
      <c r="J44" s="67">
        <f t="shared" si="5"/>
        <v>85.729706390328147</v>
      </c>
      <c r="K44" s="55"/>
      <c r="L44" s="55"/>
      <c r="M44" s="55"/>
      <c r="N44" s="55"/>
    </row>
    <row r="45" spans="1:14" x14ac:dyDescent="0.3">
      <c r="A45" s="129"/>
      <c r="B45" s="54" t="s">
        <v>101</v>
      </c>
      <c r="C45" s="66">
        <v>596</v>
      </c>
      <c r="D45" s="67">
        <f t="shared" si="0"/>
        <v>-9.8335854765506774</v>
      </c>
      <c r="E45" s="67">
        <f t="shared" si="1"/>
        <v>-6.5830721003134807</v>
      </c>
      <c r="F45" s="66">
        <v>3431</v>
      </c>
      <c r="G45" s="67">
        <f t="shared" si="2"/>
        <v>-13.598589775875091</v>
      </c>
      <c r="H45" s="67">
        <f t="shared" si="3"/>
        <v>-40.681189488243433</v>
      </c>
      <c r="I45" s="67">
        <f t="shared" si="6"/>
        <v>14.8000993295257</v>
      </c>
      <c r="J45" s="67">
        <f t="shared" si="5"/>
        <v>85.199900670474292</v>
      </c>
    </row>
    <row r="46" spans="1:14" x14ac:dyDescent="0.3">
      <c r="A46" s="126">
        <v>2023</v>
      </c>
      <c r="B46" s="54" t="s">
        <v>98</v>
      </c>
      <c r="C46" s="66">
        <v>825</v>
      </c>
      <c r="D46" s="67">
        <f t="shared" si="0"/>
        <v>38.422818791946312</v>
      </c>
      <c r="E46" s="67">
        <f t="shared" si="1"/>
        <v>23.318385650224215</v>
      </c>
      <c r="F46" s="66">
        <v>2551</v>
      </c>
      <c r="G46" s="67">
        <f t="shared" si="2"/>
        <v>-25.648498979889244</v>
      </c>
      <c r="H46" s="67">
        <f t="shared" si="3"/>
        <v>-38.052452646915981</v>
      </c>
      <c r="I46" s="67">
        <f t="shared" si="6"/>
        <v>24.437203791469194</v>
      </c>
      <c r="J46" s="67">
        <f t="shared" si="5"/>
        <v>75.562796208530798</v>
      </c>
    </row>
    <row r="47" spans="1:14" x14ac:dyDescent="0.3">
      <c r="A47" s="127"/>
      <c r="B47" s="54" t="s">
        <v>99</v>
      </c>
      <c r="C47" s="66">
        <v>1023</v>
      </c>
      <c r="D47" s="67">
        <f t="shared" si="0"/>
        <v>24</v>
      </c>
      <c r="E47" s="67">
        <f t="shared" si="1"/>
        <v>58.114374034003077</v>
      </c>
      <c r="F47" s="66">
        <v>2369</v>
      </c>
      <c r="G47" s="67">
        <f t="shared" si="2"/>
        <v>-7.1344570756566084</v>
      </c>
      <c r="H47" s="67">
        <f t="shared" si="3"/>
        <v>-45.876170893305911</v>
      </c>
      <c r="I47" s="67">
        <f>100*(C47/SUM(C47,F47))</f>
        <v>30.159198113207548</v>
      </c>
      <c r="J47" s="67">
        <f t="shared" si="5"/>
        <v>69.840801886792448</v>
      </c>
    </row>
    <row r="48" spans="1:14" x14ac:dyDescent="0.3">
      <c r="A48" s="127"/>
      <c r="B48" s="54" t="s">
        <v>100</v>
      </c>
      <c r="C48" s="66">
        <v>992</v>
      </c>
      <c r="D48" s="67">
        <f t="shared" si="0"/>
        <v>-3.0303030303030276</v>
      </c>
      <c r="E48" s="67">
        <f t="shared" si="1"/>
        <v>50.075642965204239</v>
      </c>
      <c r="F48" s="66">
        <v>2702</v>
      </c>
      <c r="G48" s="67">
        <f t="shared" si="2"/>
        <v>14.056563951034185</v>
      </c>
      <c r="H48" s="67">
        <f t="shared" si="3"/>
        <v>-31.956685973306477</v>
      </c>
      <c r="I48" s="67">
        <f>100*(C48/SUM(C48,F48))</f>
        <v>26.854358419057935</v>
      </c>
      <c r="J48" s="67">
        <f t="shared" si="5"/>
        <v>73.145641580942069</v>
      </c>
    </row>
    <row r="49" spans="1:14" x14ac:dyDescent="0.3">
      <c r="A49" s="128"/>
      <c r="B49" s="54" t="s">
        <v>101</v>
      </c>
      <c r="C49" s="66">
        <v>792</v>
      </c>
      <c r="D49" s="67">
        <f t="shared" si="0"/>
        <v>-20.161290322580648</v>
      </c>
      <c r="E49" s="67">
        <f>100*(C49/C45-1)</f>
        <v>32.885906040268466</v>
      </c>
      <c r="F49" s="66">
        <v>2654</v>
      </c>
      <c r="G49" s="67">
        <f t="shared" si="2"/>
        <v>-1.7764618800888199</v>
      </c>
      <c r="H49" s="67">
        <f t="shared" si="3"/>
        <v>-22.646458758379485</v>
      </c>
      <c r="I49" s="67">
        <f>100*(C49/SUM(C49,F49))</f>
        <v>22.98316889146837</v>
      </c>
      <c r="J49" s="67">
        <f t="shared" si="5"/>
        <v>77.016831108531633</v>
      </c>
    </row>
    <row r="50" spans="1:14" x14ac:dyDescent="0.3">
      <c r="A50" s="156">
        <v>2024</v>
      </c>
      <c r="B50" s="54" t="s">
        <v>98</v>
      </c>
      <c r="C50" s="66">
        <v>921</v>
      </c>
      <c r="D50" s="67">
        <f t="shared" ref="D50" si="7">100*(C50/C49-1)</f>
        <v>16.287878787878785</v>
      </c>
      <c r="E50" s="67">
        <f>100*(C50/C46-1)</f>
        <v>11.636363636363644</v>
      </c>
      <c r="F50" s="66">
        <v>2078</v>
      </c>
      <c r="G50" s="67">
        <f t="shared" ref="G50" si="8">100*(F50/F49-1)</f>
        <v>-21.703089675960818</v>
      </c>
      <c r="H50" s="67">
        <f t="shared" ref="H50" si="9">100*(F50/F46-1)</f>
        <v>-18.541748333986675</v>
      </c>
      <c r="I50" s="67">
        <f>100*(C50/SUM(C50,F50))</f>
        <v>30.710236745581859</v>
      </c>
      <c r="J50" s="67">
        <f t="shared" ref="J50" si="10">100*(F50/SUM(C50,F50))</f>
        <v>69.289763254418133</v>
      </c>
      <c r="K50" s="55"/>
      <c r="L50" s="55"/>
      <c r="M50" s="55"/>
      <c r="N50" s="59"/>
    </row>
    <row r="51" spans="1:14" x14ac:dyDescent="0.3">
      <c r="A51" s="157"/>
      <c r="B51" s="54" t="s">
        <v>99</v>
      </c>
      <c r="C51" s="103">
        <v>1360</v>
      </c>
      <c r="D51" s="67">
        <f t="shared" ref="D51" si="11">100*(C51/C50-1)</f>
        <v>47.665580890336592</v>
      </c>
      <c r="E51" s="67">
        <f>100*(C51/C47-1)</f>
        <v>32.942326490713583</v>
      </c>
      <c r="F51" s="103">
        <v>3078</v>
      </c>
      <c r="G51" s="67">
        <f t="shared" ref="G51" si="12">100*(F51/F50-1)</f>
        <v>48.123195380173243</v>
      </c>
      <c r="H51" s="67">
        <f t="shared" ref="H51" si="13">100*(F51/F47-1)</f>
        <v>29.928239763613341</v>
      </c>
      <c r="I51" s="67">
        <f>100*(C51/SUM(C51,F51))</f>
        <v>30.64443442992339</v>
      </c>
      <c r="J51" s="67">
        <f t="shared" ref="J51" si="14">100*(F51/SUM(C51,F51))</f>
        <v>69.355565570076621</v>
      </c>
      <c r="K51" s="55"/>
      <c r="L51" s="55"/>
      <c r="M51" s="55"/>
      <c r="N51" s="59"/>
    </row>
    <row r="52" spans="1:14" x14ac:dyDescent="0.3">
      <c r="A52" s="158"/>
      <c r="B52" s="54" t="s">
        <v>100</v>
      </c>
      <c r="C52" s="103">
        <v>1677</v>
      </c>
      <c r="D52" s="67">
        <f t="shared" ref="D52" si="15">100*(C52/C51-1)</f>
        <v>23.308823529411772</v>
      </c>
      <c r="E52" s="67">
        <f>100*(C52/C48-1)</f>
        <v>69.052419354838705</v>
      </c>
      <c r="F52" s="103">
        <v>3330</v>
      </c>
      <c r="G52" s="67">
        <f t="shared" ref="G52" si="16">100*(F52/F51-1)</f>
        <v>8.1871345029239873</v>
      </c>
      <c r="H52" s="67">
        <f t="shared" ref="H52" si="17">100*(F52/F48-1)</f>
        <v>23.2420429311621</v>
      </c>
      <c r="I52" s="67">
        <f>100*(C52/SUM(C52,F52))</f>
        <v>33.493109646494908</v>
      </c>
      <c r="J52" s="67">
        <f t="shared" ref="J52" si="18">100*(F52/SUM(C52,F52))</f>
        <v>66.506890353505085</v>
      </c>
      <c r="K52" s="55"/>
      <c r="L52" s="55"/>
      <c r="M52" s="55"/>
      <c r="N52" s="59"/>
    </row>
    <row r="53" spans="1:14" x14ac:dyDescent="0.3">
      <c r="A53" s="72"/>
      <c r="B53" s="72"/>
      <c r="C53" s="93"/>
      <c r="D53" s="93"/>
      <c r="E53" s="93"/>
      <c r="F53" s="93"/>
      <c r="G53" s="71"/>
      <c r="H53" s="93"/>
      <c r="I53" s="93"/>
      <c r="J53" s="93"/>
      <c r="K53" s="55"/>
      <c r="L53" s="55"/>
      <c r="M53" s="55"/>
      <c r="N53" s="59"/>
    </row>
    <row r="54" spans="1:14" x14ac:dyDescent="0.3">
      <c r="A54" s="17" t="s">
        <v>102</v>
      </c>
      <c r="C54" s="55"/>
      <c r="D54" s="94"/>
      <c r="E54" s="71"/>
      <c r="F54" s="93"/>
      <c r="G54" s="93"/>
      <c r="H54" s="93"/>
      <c r="I54" s="93"/>
      <c r="J54" s="93"/>
      <c r="L54" s="55"/>
      <c r="M54" s="85"/>
      <c r="N54" s="55"/>
    </row>
    <row r="55" spans="1:14" x14ac:dyDescent="0.3">
      <c r="A55" s="125" t="s">
        <v>103</v>
      </c>
      <c r="B55" s="125"/>
      <c r="C55" s="125"/>
      <c r="D55" s="125"/>
      <c r="E55" s="125"/>
      <c r="F55" s="125"/>
      <c r="G55" s="125"/>
      <c r="H55" s="125"/>
      <c r="I55" s="71"/>
      <c r="M55" s="55"/>
      <c r="N55" s="56"/>
    </row>
    <row r="56" spans="1:14" x14ac:dyDescent="0.3">
      <c r="A56" s="125"/>
      <c r="B56" s="125"/>
      <c r="C56" s="125"/>
      <c r="D56" s="125"/>
      <c r="E56" s="125"/>
      <c r="F56" s="125"/>
      <c r="G56" s="125"/>
      <c r="H56" s="125"/>
      <c r="M56" s="60"/>
    </row>
    <row r="57" spans="1:14" x14ac:dyDescent="0.3">
      <c r="A57" s="17" t="s">
        <v>116</v>
      </c>
    </row>
  </sheetData>
  <autoFilter ref="B1:B13" xr:uid="{00000000-0009-0000-0000-000006000000}"/>
  <mergeCells count="29">
    <mergeCell ref="A55:H56"/>
    <mergeCell ref="A34:A37"/>
    <mergeCell ref="A30:A33"/>
    <mergeCell ref="A18:A21"/>
    <mergeCell ref="A22:A25"/>
    <mergeCell ref="A26:A29"/>
    <mergeCell ref="A46:A49"/>
    <mergeCell ref="A50:A52"/>
    <mergeCell ref="A14:A17"/>
    <mergeCell ref="A38:A41"/>
    <mergeCell ref="A42:A45"/>
    <mergeCell ref="A2:H2"/>
    <mergeCell ref="A3:H3"/>
    <mergeCell ref="A4:H4"/>
    <mergeCell ref="A5:H5"/>
    <mergeCell ref="A8:J8"/>
    <mergeCell ref="A7:J7"/>
    <mergeCell ref="A9:J9"/>
    <mergeCell ref="G10:J10"/>
    <mergeCell ref="A11:A13"/>
    <mergeCell ref="B11:B13"/>
    <mergeCell ref="C11:E11"/>
    <mergeCell ref="F11:H11"/>
    <mergeCell ref="I11:I13"/>
    <mergeCell ref="J11:J13"/>
    <mergeCell ref="C12:C13"/>
    <mergeCell ref="D12:E12"/>
    <mergeCell ref="F12:F13"/>
    <mergeCell ref="G12:H1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L56"/>
  <sheetViews>
    <sheetView showGridLines="0" zoomScale="120" zoomScaleNormal="120" workbookViewId="0">
      <selection activeCell="I54" sqref="I54"/>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3.1796875" style="17" bestFit="1" customWidth="1"/>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31" t="s">
        <v>82</v>
      </c>
      <c r="B2" s="132"/>
      <c r="C2" s="132"/>
      <c r="D2" s="132"/>
      <c r="E2" s="132"/>
      <c r="F2" s="132"/>
      <c r="G2" s="132"/>
      <c r="H2" s="132"/>
      <c r="I2" s="13"/>
    </row>
    <row r="3" spans="1:12" s="12" customFormat="1" x14ac:dyDescent="0.3">
      <c r="A3" s="131" t="s">
        <v>83</v>
      </c>
      <c r="B3" s="132"/>
      <c r="C3" s="132"/>
      <c r="D3" s="132"/>
      <c r="E3" s="132"/>
      <c r="F3" s="132"/>
      <c r="G3" s="132"/>
      <c r="H3" s="132"/>
      <c r="I3" s="13"/>
    </row>
    <row r="4" spans="1:12" s="12" customFormat="1" x14ac:dyDescent="0.3">
      <c r="A4" s="131" t="s">
        <v>84</v>
      </c>
      <c r="B4" s="132"/>
      <c r="C4" s="132"/>
      <c r="D4" s="132"/>
      <c r="E4" s="132"/>
      <c r="F4" s="132"/>
      <c r="G4" s="132"/>
      <c r="H4" s="132"/>
      <c r="I4" s="13"/>
    </row>
    <row r="5" spans="1:12" s="12" customFormat="1" x14ac:dyDescent="0.3">
      <c r="A5" s="131" t="s">
        <v>85</v>
      </c>
      <c r="B5" s="132"/>
      <c r="C5" s="132"/>
      <c r="D5" s="132"/>
      <c r="E5" s="132"/>
      <c r="F5" s="132"/>
      <c r="G5" s="132"/>
      <c r="H5" s="132"/>
      <c r="I5" s="13"/>
    </row>
    <row r="6" spans="1:12" s="12" customFormat="1" x14ac:dyDescent="0.3">
      <c r="A6" s="14"/>
      <c r="B6" s="15"/>
      <c r="C6" s="15"/>
      <c r="D6" s="15"/>
      <c r="E6" s="15"/>
      <c r="F6" s="15"/>
      <c r="G6" s="15"/>
      <c r="H6" s="15"/>
      <c r="I6" s="13"/>
    </row>
    <row r="7" spans="1:12" s="12" customFormat="1" x14ac:dyDescent="0.3">
      <c r="A7" s="133" t="s">
        <v>86</v>
      </c>
      <c r="B7" s="134"/>
      <c r="C7" s="134"/>
      <c r="D7" s="134"/>
      <c r="E7" s="134"/>
      <c r="F7" s="134"/>
      <c r="G7" s="134"/>
      <c r="H7" s="134"/>
      <c r="I7" s="13"/>
    </row>
    <row r="8" spans="1:12" x14ac:dyDescent="0.3">
      <c r="A8" s="133" t="s">
        <v>117</v>
      </c>
      <c r="B8" s="150"/>
      <c r="C8" s="150"/>
      <c r="D8" s="150"/>
      <c r="E8" s="150"/>
      <c r="F8" s="150"/>
      <c r="G8" s="150"/>
      <c r="H8" s="150"/>
      <c r="I8" s="149"/>
    </row>
    <row r="9" spans="1:12" x14ac:dyDescent="0.3">
      <c r="A9" s="131" t="s">
        <v>128</v>
      </c>
      <c r="B9" s="132"/>
      <c r="C9" s="132"/>
      <c r="D9" s="132"/>
      <c r="E9" s="132"/>
      <c r="F9" s="132"/>
      <c r="G9" s="132"/>
      <c r="H9" s="132"/>
      <c r="I9" s="16"/>
    </row>
    <row r="10" spans="1:12" x14ac:dyDescent="0.3">
      <c r="A10" s="18"/>
      <c r="B10" s="19"/>
      <c r="C10" s="19"/>
      <c r="D10" s="19"/>
      <c r="E10" s="19"/>
      <c r="F10" s="19"/>
      <c r="G10" s="140" t="s">
        <v>118</v>
      </c>
      <c r="H10" s="140"/>
      <c r="I10" s="141"/>
    </row>
    <row r="11" spans="1:12" ht="15" customHeight="1" x14ac:dyDescent="0.3">
      <c r="A11" s="138" t="s">
        <v>89</v>
      </c>
      <c r="B11" s="138" t="s">
        <v>90</v>
      </c>
      <c r="C11" s="142" t="s">
        <v>91</v>
      </c>
      <c r="D11" s="130"/>
      <c r="E11" s="144"/>
      <c r="F11" s="142" t="s">
        <v>92</v>
      </c>
      <c r="G11" s="130"/>
      <c r="H11" s="130"/>
      <c r="I11" s="139" t="s">
        <v>93</v>
      </c>
    </row>
    <row r="12" spans="1:12" ht="15" customHeight="1" x14ac:dyDescent="0.3">
      <c r="A12" s="138"/>
      <c r="B12" s="138"/>
      <c r="C12" s="138" t="s">
        <v>17</v>
      </c>
      <c r="D12" s="130" t="s">
        <v>95</v>
      </c>
      <c r="E12" s="130"/>
      <c r="F12" s="138" t="s">
        <v>17</v>
      </c>
      <c r="G12" s="130" t="s">
        <v>95</v>
      </c>
      <c r="H12" s="130"/>
      <c r="I12" s="143"/>
    </row>
    <row r="13" spans="1:12" x14ac:dyDescent="0.3">
      <c r="A13" s="139"/>
      <c r="B13" s="139"/>
      <c r="C13" s="139"/>
      <c r="D13" s="48" t="s">
        <v>96</v>
      </c>
      <c r="E13" s="49" t="s">
        <v>97</v>
      </c>
      <c r="F13" s="139"/>
      <c r="G13" s="48" t="s">
        <v>96</v>
      </c>
      <c r="H13" s="49" t="s">
        <v>97</v>
      </c>
      <c r="I13" s="143"/>
    </row>
    <row r="14" spans="1:12" x14ac:dyDescent="0.3">
      <c r="A14" s="129">
        <v>2015</v>
      </c>
      <c r="B14" s="54" t="s">
        <v>98</v>
      </c>
      <c r="C14" s="51">
        <v>3249371</v>
      </c>
      <c r="D14" s="52"/>
      <c r="E14" s="52"/>
      <c r="F14" s="51">
        <v>1082124</v>
      </c>
      <c r="G14" s="52"/>
      <c r="H14" s="52"/>
      <c r="I14" s="52">
        <v>44.101539278228131</v>
      </c>
      <c r="K14" s="55"/>
      <c r="L14" s="55"/>
    </row>
    <row r="15" spans="1:12" x14ac:dyDescent="0.3">
      <c r="A15" s="129"/>
      <c r="B15" s="54" t="s">
        <v>99</v>
      </c>
      <c r="C15" s="51">
        <v>3308686</v>
      </c>
      <c r="D15" s="52">
        <v>0.59129590610528737</v>
      </c>
      <c r="E15" s="52"/>
      <c r="F15" s="51">
        <v>1059240</v>
      </c>
      <c r="G15" s="52">
        <v>-3.6005750532027321</v>
      </c>
      <c r="H15" s="52"/>
      <c r="I15" s="52">
        <v>42.263726571910595</v>
      </c>
      <c r="K15" s="55"/>
      <c r="L15" s="55"/>
    </row>
    <row r="16" spans="1:12" x14ac:dyDescent="0.3">
      <c r="A16" s="129"/>
      <c r="B16" s="54" t="s">
        <v>100</v>
      </c>
      <c r="C16" s="51">
        <v>3715669</v>
      </c>
      <c r="D16" s="52">
        <v>7.6615872860962781</v>
      </c>
      <c r="E16" s="52"/>
      <c r="F16" s="51">
        <v>1162634</v>
      </c>
      <c r="G16" s="52">
        <v>9.0466502816421155</v>
      </c>
      <c r="H16" s="52"/>
      <c r="I16" s="52">
        <v>42.807448109036592</v>
      </c>
      <c r="K16" s="55"/>
      <c r="L16" s="55"/>
    </row>
    <row r="17" spans="1:12" x14ac:dyDescent="0.3">
      <c r="A17" s="129"/>
      <c r="B17" s="54" t="s">
        <v>101</v>
      </c>
      <c r="C17" s="51">
        <v>3801240</v>
      </c>
      <c r="D17" s="52">
        <v>1.5353572826966939</v>
      </c>
      <c r="E17" s="52"/>
      <c r="F17" s="51">
        <v>1168422</v>
      </c>
      <c r="G17" s="52">
        <v>-5.5684636726368808E-2</v>
      </c>
      <c r="H17" s="52"/>
      <c r="I17" s="52">
        <v>42.13666261886123</v>
      </c>
      <c r="K17" s="55"/>
      <c r="L17" s="55"/>
    </row>
    <row r="18" spans="1:12" x14ac:dyDescent="0.3">
      <c r="A18" s="129">
        <v>2016</v>
      </c>
      <c r="B18" s="54" t="s">
        <v>98</v>
      </c>
      <c r="C18" s="51">
        <v>3215215</v>
      </c>
      <c r="D18" s="52">
        <v>-10.193525881017663</v>
      </c>
      <c r="E18" s="52">
        <v>-1.2479479623243179</v>
      </c>
      <c r="F18" s="51">
        <v>1055027</v>
      </c>
      <c r="G18" s="52">
        <v>-8.7140079767563634</v>
      </c>
      <c r="H18" s="52">
        <v>-4.0932864084423528</v>
      </c>
      <c r="I18" s="52">
        <v>42.830843605054135</v>
      </c>
      <c r="K18" s="55"/>
      <c r="L18" s="55"/>
    </row>
    <row r="19" spans="1:12" x14ac:dyDescent="0.3">
      <c r="A19" s="129"/>
      <c r="B19" s="54" t="s">
        <v>99</v>
      </c>
      <c r="C19" s="51">
        <v>3721332</v>
      </c>
      <c r="D19" s="52">
        <v>14.171799075292</v>
      </c>
      <c r="E19" s="52">
        <v>12.084244883795961</v>
      </c>
      <c r="F19" s="51">
        <v>1194767</v>
      </c>
      <c r="G19" s="52">
        <v>14.693013090113524</v>
      </c>
      <c r="H19" s="52">
        <v>14.106800569164008</v>
      </c>
      <c r="I19" s="52">
        <v>43.026373815967794</v>
      </c>
      <c r="K19" s="55"/>
      <c r="L19" s="55"/>
    </row>
    <row r="20" spans="1:12" x14ac:dyDescent="0.3">
      <c r="A20" s="129"/>
      <c r="B20" s="54" t="s">
        <v>100</v>
      </c>
      <c r="C20" s="51">
        <v>3619027</v>
      </c>
      <c r="D20" s="52">
        <v>-4.4797514268046541</v>
      </c>
      <c r="E20" s="52">
        <v>-0.5558509555642388</v>
      </c>
      <c r="F20" s="51">
        <v>1129557</v>
      </c>
      <c r="G20" s="52">
        <v>-6.9816922640188892</v>
      </c>
      <c r="H20" s="52">
        <v>-2.6653137652814252</v>
      </c>
      <c r="I20" s="52">
        <v>41.899393481060841</v>
      </c>
      <c r="K20" s="55"/>
      <c r="L20" s="55"/>
    </row>
    <row r="21" spans="1:12" x14ac:dyDescent="0.3">
      <c r="A21" s="129"/>
      <c r="B21" s="54" t="s">
        <v>101</v>
      </c>
      <c r="C21" s="51">
        <v>4079416</v>
      </c>
      <c r="D21" s="52">
        <v>12.854850716664686</v>
      </c>
      <c r="E21" s="52">
        <v>10.530507750211001</v>
      </c>
      <c r="F21" s="51">
        <v>1211428</v>
      </c>
      <c r="G21" s="52">
        <v>7.9676242870222183</v>
      </c>
      <c r="H21" s="52">
        <v>5.1484998950426757</v>
      </c>
      <c r="I21" s="52">
        <v>40.084922752454474</v>
      </c>
      <c r="K21" s="55"/>
      <c r="L21" s="55"/>
    </row>
    <row r="22" spans="1:12" x14ac:dyDescent="0.3">
      <c r="A22" s="129">
        <v>2017</v>
      </c>
      <c r="B22" s="54" t="s">
        <v>98</v>
      </c>
      <c r="C22" s="51">
        <v>3365741</v>
      </c>
      <c r="D22" s="52">
        <v>-20.334119239621643</v>
      </c>
      <c r="E22" s="52">
        <v>-1.9501618653218031</v>
      </c>
      <c r="F22" s="51">
        <v>963544</v>
      </c>
      <c r="G22" s="52">
        <v>-20.860134204145908</v>
      </c>
      <c r="H22" s="52">
        <v>-8.8421127284215117</v>
      </c>
      <c r="I22" s="52">
        <v>39.820251490198416</v>
      </c>
      <c r="K22" s="55"/>
      <c r="L22" s="55"/>
    </row>
    <row r="23" spans="1:12" x14ac:dyDescent="0.3">
      <c r="A23" s="129"/>
      <c r="B23" s="54" t="s">
        <v>99</v>
      </c>
      <c r="C23" s="51">
        <v>3776676</v>
      </c>
      <c r="D23" s="52">
        <v>17.687396059276537</v>
      </c>
      <c r="E23" s="52">
        <v>1.0690050219331653</v>
      </c>
      <c r="F23" s="51">
        <v>1109435</v>
      </c>
      <c r="G23" s="52">
        <v>17.044129764162676</v>
      </c>
      <c r="H23" s="52">
        <v>-6.97344764620847</v>
      </c>
      <c r="I23" s="52">
        <v>39.602598398157014</v>
      </c>
      <c r="K23" s="55"/>
      <c r="L23" s="55"/>
    </row>
    <row r="24" spans="1:12" x14ac:dyDescent="0.3">
      <c r="A24" s="129"/>
      <c r="B24" s="54" t="s">
        <v>100</v>
      </c>
      <c r="C24" s="51">
        <v>4162598</v>
      </c>
      <c r="D24" s="52">
        <v>11.101024753543442</v>
      </c>
      <c r="E24" s="52">
        <v>17.554866077984869</v>
      </c>
      <c r="F24" s="51">
        <v>1138239</v>
      </c>
      <c r="G24" s="52">
        <v>5.1408406022170681</v>
      </c>
      <c r="H24" s="52">
        <v>5.1501596929222444</v>
      </c>
      <c r="I24" s="52">
        <v>37.478056524239598</v>
      </c>
      <c r="K24" s="55"/>
      <c r="L24" s="55"/>
    </row>
    <row r="25" spans="1:12" x14ac:dyDescent="0.3">
      <c r="A25" s="129"/>
      <c r="B25" s="54" t="s">
        <v>101</v>
      </c>
      <c r="C25" s="51">
        <v>4829734</v>
      </c>
      <c r="D25" s="52">
        <v>14.905983200541641</v>
      </c>
      <c r="E25" s="52">
        <v>19.691421156647152</v>
      </c>
      <c r="F25" s="51">
        <v>1304408</v>
      </c>
      <c r="G25" s="52">
        <v>13.571193207506681</v>
      </c>
      <c r="H25" s="52">
        <v>10.607500916554798</v>
      </c>
      <c r="I25" s="52">
        <v>37.042697690751822</v>
      </c>
      <c r="K25" s="55"/>
      <c r="L25" s="55"/>
    </row>
    <row r="26" spans="1:12" x14ac:dyDescent="0.3">
      <c r="A26" s="129">
        <v>2018</v>
      </c>
      <c r="B26" s="54" t="s">
        <v>98</v>
      </c>
      <c r="C26" s="51">
        <v>3941179</v>
      </c>
      <c r="D26" s="52">
        <f t="shared" ref="D26:D49" si="0">100*(C26/C25-1)</f>
        <v>-18.397597051928738</v>
      </c>
      <c r="E26" s="52">
        <f t="shared" ref="E26:E49" si="1">100*(C26/C22-1)</f>
        <v>17.096918628022785</v>
      </c>
      <c r="F26" s="51">
        <v>1073502</v>
      </c>
      <c r="G26" s="52">
        <f t="shared" ref="G26:G49" si="2">100*(F26/F25-1)</f>
        <v>-17.701976682142394</v>
      </c>
      <c r="H26" s="52">
        <f t="shared" ref="H26:H49" si="3">100*(F26/F22-1)</f>
        <v>11.411829662163854</v>
      </c>
      <c r="I26" s="52">
        <f t="shared" ref="I26:I49" si="4">100*(F26/C26)</f>
        <v>27.238092966597051</v>
      </c>
      <c r="J26" s="55"/>
      <c r="K26" s="55"/>
      <c r="L26" s="55"/>
    </row>
    <row r="27" spans="1:12" x14ac:dyDescent="0.3">
      <c r="A27" s="129"/>
      <c r="B27" s="54" t="s">
        <v>99</v>
      </c>
      <c r="C27" s="51">
        <v>4516221</v>
      </c>
      <c r="D27" s="52">
        <f t="shared" si="0"/>
        <v>14.590608546325857</v>
      </c>
      <c r="E27" s="52">
        <f t="shared" si="1"/>
        <v>19.581902180647749</v>
      </c>
      <c r="F27" s="51">
        <v>1218085</v>
      </c>
      <c r="G27" s="52">
        <f t="shared" si="2"/>
        <v>13.468349383606171</v>
      </c>
      <c r="H27" s="52">
        <f t="shared" si="3"/>
        <v>9.7932731525506291</v>
      </c>
      <c r="I27" s="52">
        <f t="shared" si="4"/>
        <v>26.971332890928057</v>
      </c>
      <c r="K27" s="55"/>
      <c r="L27" s="55"/>
    </row>
    <row r="28" spans="1:12" x14ac:dyDescent="0.3">
      <c r="A28" s="129"/>
      <c r="B28" s="54" t="s">
        <v>100</v>
      </c>
      <c r="C28" s="51">
        <v>4690246</v>
      </c>
      <c r="D28" s="52">
        <f t="shared" si="0"/>
        <v>3.8533322439269435</v>
      </c>
      <c r="E28" s="52">
        <f t="shared" si="1"/>
        <v>12.675929791923224</v>
      </c>
      <c r="F28" s="51">
        <v>1176335</v>
      </c>
      <c r="G28" s="52">
        <f t="shared" si="2"/>
        <v>-3.427511216376522</v>
      </c>
      <c r="H28" s="52">
        <f t="shared" si="3"/>
        <v>3.3469245035532946</v>
      </c>
      <c r="I28" s="52">
        <f t="shared" si="4"/>
        <v>25.080454202188967</v>
      </c>
      <c r="K28" s="55"/>
      <c r="L28" s="55"/>
    </row>
    <row r="29" spans="1:12" x14ac:dyDescent="0.3">
      <c r="A29" s="129"/>
      <c r="B29" s="54" t="s">
        <v>101</v>
      </c>
      <c r="C29" s="51">
        <v>5137737</v>
      </c>
      <c r="D29" s="52">
        <f t="shared" si="0"/>
        <v>9.540885488735551</v>
      </c>
      <c r="E29" s="52">
        <f t="shared" si="1"/>
        <v>6.3772249154922411</v>
      </c>
      <c r="F29" s="51">
        <v>1334429</v>
      </c>
      <c r="G29" s="52">
        <f t="shared" si="2"/>
        <v>13.439538906859006</v>
      </c>
      <c r="H29" s="52">
        <f t="shared" si="3"/>
        <v>2.3015038239569297</v>
      </c>
      <c r="I29" s="52">
        <f t="shared" si="4"/>
        <v>25.973088930009457</v>
      </c>
      <c r="K29" s="55"/>
      <c r="L29" s="55"/>
    </row>
    <row r="30" spans="1:12" x14ac:dyDescent="0.3">
      <c r="A30" s="126">
        <v>2019</v>
      </c>
      <c r="B30" s="54" t="s">
        <v>98</v>
      </c>
      <c r="C30" s="51">
        <v>4070538</v>
      </c>
      <c r="D30" s="52">
        <f t="shared" si="0"/>
        <v>-20.771771696371378</v>
      </c>
      <c r="E30" s="52">
        <f t="shared" si="1"/>
        <v>3.2822411770691007</v>
      </c>
      <c r="F30" s="51">
        <v>1036354</v>
      </c>
      <c r="G30" s="52">
        <f t="shared" si="2"/>
        <v>-22.337269348912535</v>
      </c>
      <c r="H30" s="52">
        <f t="shared" si="3"/>
        <v>-3.4604500038192709</v>
      </c>
      <c r="I30" s="52">
        <f t="shared" si="4"/>
        <v>25.459877785196944</v>
      </c>
      <c r="J30" s="55"/>
      <c r="K30" s="55"/>
      <c r="L30" s="55"/>
    </row>
    <row r="31" spans="1:12" x14ac:dyDescent="0.3">
      <c r="A31" s="127"/>
      <c r="B31" s="54" t="s">
        <v>99</v>
      </c>
      <c r="C31" s="51">
        <v>4772158</v>
      </c>
      <c r="D31" s="52">
        <f t="shared" si="0"/>
        <v>17.236542196633465</v>
      </c>
      <c r="E31" s="52">
        <f t="shared" si="1"/>
        <v>5.6670610229216045</v>
      </c>
      <c r="F31" s="51">
        <v>1218329</v>
      </c>
      <c r="G31" s="52">
        <f t="shared" si="2"/>
        <v>17.559154497401465</v>
      </c>
      <c r="H31" s="52">
        <f t="shared" si="3"/>
        <v>2.0031442797496801E-2</v>
      </c>
      <c r="I31" s="52">
        <f t="shared" si="4"/>
        <v>25.529938447134398</v>
      </c>
      <c r="L31" s="55"/>
    </row>
    <row r="32" spans="1:12" x14ac:dyDescent="0.3">
      <c r="A32" s="127"/>
      <c r="B32" s="54" t="s">
        <v>100</v>
      </c>
      <c r="C32" s="51">
        <v>5414330</v>
      </c>
      <c r="D32" s="52">
        <f t="shared" si="0"/>
        <v>13.456637437402531</v>
      </c>
      <c r="E32" s="52">
        <f t="shared" si="1"/>
        <v>15.438081499349931</v>
      </c>
      <c r="F32" s="51">
        <v>1344154</v>
      </c>
      <c r="G32" s="52">
        <f t="shared" si="2"/>
        <v>10.327670112096165</v>
      </c>
      <c r="H32" s="52">
        <f t="shared" si="3"/>
        <v>14.266259186371233</v>
      </c>
      <c r="I32" s="52">
        <f t="shared" si="4"/>
        <v>24.825860263412096</v>
      </c>
      <c r="L32" s="55"/>
    </row>
    <row r="33" spans="1:12" x14ac:dyDescent="0.3">
      <c r="A33" s="128"/>
      <c r="B33" s="54" t="s">
        <v>101</v>
      </c>
      <c r="C33" s="51">
        <v>5383393</v>
      </c>
      <c r="D33" s="52">
        <f t="shared" si="0"/>
        <v>-0.57139110471655652</v>
      </c>
      <c r="E33" s="52">
        <f t="shared" si="1"/>
        <v>4.7814047313048613</v>
      </c>
      <c r="F33" s="51">
        <v>1316159</v>
      </c>
      <c r="G33" s="52">
        <f t="shared" si="2"/>
        <v>-2.0827226642185392</v>
      </c>
      <c r="H33" s="52">
        <f t="shared" si="3"/>
        <v>-1.3691249215956769</v>
      </c>
      <c r="I33" s="52">
        <f t="shared" si="4"/>
        <v>24.448503016591953</v>
      </c>
      <c r="L33" s="55"/>
    </row>
    <row r="34" spans="1:12" x14ac:dyDescent="0.3">
      <c r="A34" s="129">
        <v>2020</v>
      </c>
      <c r="B34" s="54" t="s">
        <v>98</v>
      </c>
      <c r="C34" s="51">
        <v>4372415</v>
      </c>
      <c r="D34" s="52">
        <f t="shared" si="0"/>
        <v>-18.77956894471572</v>
      </c>
      <c r="E34" s="52">
        <f t="shared" si="1"/>
        <v>7.416144991153506</v>
      </c>
      <c r="F34" s="51">
        <v>1080345</v>
      </c>
      <c r="G34" s="52">
        <f t="shared" si="2"/>
        <v>-17.916832236834612</v>
      </c>
      <c r="H34" s="52">
        <f t="shared" si="3"/>
        <v>4.2447850830893641</v>
      </c>
      <c r="I34" s="52">
        <f t="shared" si="4"/>
        <v>24.708199015875664</v>
      </c>
      <c r="J34" s="55"/>
      <c r="L34" s="55"/>
    </row>
    <row r="35" spans="1:12" x14ac:dyDescent="0.3">
      <c r="A35" s="129"/>
      <c r="B35" s="54" t="s">
        <v>99</v>
      </c>
      <c r="C35" s="51">
        <v>2320743</v>
      </c>
      <c r="D35" s="52">
        <f t="shared" si="0"/>
        <v>-46.92308483984251</v>
      </c>
      <c r="E35" s="52">
        <f t="shared" si="1"/>
        <v>-51.36910806389897</v>
      </c>
      <c r="F35" s="51">
        <v>666317</v>
      </c>
      <c r="G35" s="52">
        <f t="shared" si="2"/>
        <v>-38.323683638097094</v>
      </c>
      <c r="H35" s="52">
        <f t="shared" si="3"/>
        <v>-45.308943643301603</v>
      </c>
      <c r="I35" s="52">
        <f t="shared" si="4"/>
        <v>28.711365282584069</v>
      </c>
      <c r="L35" s="55"/>
    </row>
    <row r="36" spans="1:12" x14ac:dyDescent="0.3">
      <c r="A36" s="129"/>
      <c r="B36" s="54" t="s">
        <v>100</v>
      </c>
      <c r="C36" s="51">
        <v>3914418</v>
      </c>
      <c r="D36" s="52">
        <f t="shared" si="0"/>
        <v>68.670895484765012</v>
      </c>
      <c r="E36" s="52">
        <f t="shared" si="1"/>
        <v>-27.702633566849457</v>
      </c>
      <c r="F36" s="51">
        <v>1068435</v>
      </c>
      <c r="G36" s="52">
        <f t="shared" si="2"/>
        <v>60.349353235772149</v>
      </c>
      <c r="H36" s="52">
        <f t="shared" si="3"/>
        <v>-20.512456162017145</v>
      </c>
      <c r="I36" s="52">
        <f t="shared" si="4"/>
        <v>27.294862224729194</v>
      </c>
      <c r="L36" s="55"/>
    </row>
    <row r="37" spans="1:12" x14ac:dyDescent="0.3">
      <c r="A37" s="129"/>
      <c r="B37" s="54" t="s">
        <v>101</v>
      </c>
      <c r="C37" s="51">
        <v>5596169</v>
      </c>
      <c r="D37" s="52">
        <f t="shared" si="0"/>
        <v>42.962989644948493</v>
      </c>
      <c r="E37" s="52">
        <f t="shared" si="1"/>
        <v>3.9524515486794254</v>
      </c>
      <c r="F37" s="51">
        <v>1466870</v>
      </c>
      <c r="G37" s="52">
        <f t="shared" si="2"/>
        <v>37.291459003121389</v>
      </c>
      <c r="H37" s="52">
        <f t="shared" si="3"/>
        <v>11.450820151668605</v>
      </c>
      <c r="I37" s="52">
        <f t="shared" si="4"/>
        <v>26.212038985956287</v>
      </c>
      <c r="L37" s="55"/>
    </row>
    <row r="38" spans="1:12" x14ac:dyDescent="0.3">
      <c r="A38" s="129">
        <v>2021</v>
      </c>
      <c r="B38" s="54" t="s">
        <v>98</v>
      </c>
      <c r="C38" s="51">
        <v>5452801</v>
      </c>
      <c r="D38" s="52">
        <f t="shared" si="0"/>
        <v>-2.5618954681318584</v>
      </c>
      <c r="E38" s="52">
        <f t="shared" si="1"/>
        <v>24.709136712777724</v>
      </c>
      <c r="F38" s="51">
        <v>1420638</v>
      </c>
      <c r="G38" s="52">
        <f t="shared" si="2"/>
        <v>-3.151744871733686</v>
      </c>
      <c r="H38" s="52">
        <f t="shared" si="3"/>
        <v>31.498549074601168</v>
      </c>
      <c r="I38" s="52">
        <f t="shared" si="4"/>
        <v>26.053362299486082</v>
      </c>
      <c r="J38" s="55"/>
      <c r="L38" s="55"/>
    </row>
    <row r="39" spans="1:12" x14ac:dyDescent="0.3">
      <c r="A39" s="129"/>
      <c r="B39" s="54" t="s">
        <v>99</v>
      </c>
      <c r="C39" s="51">
        <v>5844865</v>
      </c>
      <c r="D39" s="52">
        <f t="shared" si="0"/>
        <v>7.1901395264562185</v>
      </c>
      <c r="E39" s="52">
        <f t="shared" si="1"/>
        <v>151.85317805547621</v>
      </c>
      <c r="F39" s="51">
        <v>1539213</v>
      </c>
      <c r="G39" s="52">
        <f t="shared" si="2"/>
        <v>8.3466020196559576</v>
      </c>
      <c r="H39" s="52">
        <f t="shared" si="3"/>
        <v>131.00311113178864</v>
      </c>
      <c r="I39" s="52">
        <f t="shared" si="4"/>
        <v>26.334449127567535</v>
      </c>
      <c r="L39" s="55"/>
    </row>
    <row r="40" spans="1:12" x14ac:dyDescent="0.3">
      <c r="A40" s="129"/>
      <c r="B40" s="54" t="s">
        <v>100</v>
      </c>
      <c r="C40" s="51">
        <v>6791292</v>
      </c>
      <c r="D40" s="52">
        <f t="shared" si="0"/>
        <v>16.192452691379522</v>
      </c>
      <c r="E40" s="52">
        <f t="shared" si="1"/>
        <v>73.494297236524048</v>
      </c>
      <c r="F40" s="51">
        <v>1908273</v>
      </c>
      <c r="G40" s="52">
        <f t="shared" si="2"/>
        <v>23.977188342354182</v>
      </c>
      <c r="H40" s="52">
        <f t="shared" si="3"/>
        <v>78.604500975726182</v>
      </c>
      <c r="I40" s="52">
        <f t="shared" si="4"/>
        <v>28.098821255219185</v>
      </c>
      <c r="L40" s="55"/>
    </row>
    <row r="41" spans="1:12" x14ac:dyDescent="0.3">
      <c r="A41" s="129"/>
      <c r="B41" s="54" t="s">
        <v>101</v>
      </c>
      <c r="C41" s="51">
        <v>7008732</v>
      </c>
      <c r="D41" s="52">
        <f t="shared" si="0"/>
        <v>3.2017471785928286</v>
      </c>
      <c r="E41" s="52">
        <f t="shared" si="1"/>
        <v>25.241607249530883</v>
      </c>
      <c r="F41" s="51">
        <v>1976825</v>
      </c>
      <c r="G41" s="52">
        <f t="shared" si="2"/>
        <v>3.5923581164749585</v>
      </c>
      <c r="H41" s="52">
        <f t="shared" si="3"/>
        <v>34.764839419989492</v>
      </c>
      <c r="I41" s="52">
        <f t="shared" si="4"/>
        <v>28.205173203940454</v>
      </c>
      <c r="L41" s="55"/>
    </row>
    <row r="42" spans="1:12" x14ac:dyDescent="0.3">
      <c r="A42" s="129">
        <v>2022</v>
      </c>
      <c r="B42" s="54" t="s">
        <v>98</v>
      </c>
      <c r="C42" s="51">
        <v>5630014.3268443029</v>
      </c>
      <c r="D42" s="52">
        <f t="shared" si="0"/>
        <v>-19.671428057966789</v>
      </c>
      <c r="E42" s="52">
        <f t="shared" si="1"/>
        <v>3.2499503804430674</v>
      </c>
      <c r="F42" s="51">
        <v>1881682.67856985</v>
      </c>
      <c r="G42" s="52">
        <f t="shared" si="2"/>
        <v>-4.8128853808581891</v>
      </c>
      <c r="H42" s="52">
        <f t="shared" si="3"/>
        <v>32.453353955747353</v>
      </c>
      <c r="I42" s="52">
        <f t="shared" si="4"/>
        <v>33.4223426323776</v>
      </c>
      <c r="J42" s="55"/>
      <c r="L42" s="55"/>
    </row>
    <row r="43" spans="1:12" x14ac:dyDescent="0.3">
      <c r="A43" s="129"/>
      <c r="B43" s="54" t="s">
        <v>99</v>
      </c>
      <c r="C43" s="51">
        <v>5985805.8655606816</v>
      </c>
      <c r="D43" s="52">
        <f t="shared" si="0"/>
        <v>6.3195494373778027</v>
      </c>
      <c r="E43" s="52">
        <f t="shared" si="1"/>
        <v>2.411362205297829</v>
      </c>
      <c r="F43" s="51">
        <v>1865039.12640042</v>
      </c>
      <c r="G43" s="52">
        <f t="shared" si="2"/>
        <v>-0.88450366041950002</v>
      </c>
      <c r="H43" s="52">
        <f t="shared" si="3"/>
        <v>21.16835853130268</v>
      </c>
      <c r="I43" s="52">
        <f t="shared" si="4"/>
        <v>31.15769485827995</v>
      </c>
      <c r="L43" s="55"/>
    </row>
    <row r="44" spans="1:12" x14ac:dyDescent="0.3">
      <c r="A44" s="129"/>
      <c r="B44" s="54" t="s">
        <v>100</v>
      </c>
      <c r="C44" s="51">
        <v>6070025.9662255198</v>
      </c>
      <c r="D44" s="52">
        <f t="shared" si="0"/>
        <v>1.4069968615153083</v>
      </c>
      <c r="E44" s="52">
        <f t="shared" si="1"/>
        <v>-10.620453866134461</v>
      </c>
      <c r="F44" s="51">
        <v>1845544.5449681799</v>
      </c>
      <c r="G44" s="52">
        <f t="shared" si="2"/>
        <v>-1.045263938771368</v>
      </c>
      <c r="H44" s="52">
        <f t="shared" si="3"/>
        <v>-3.2871845397288602</v>
      </c>
      <c r="I44" s="52">
        <f t="shared" si="4"/>
        <v>30.404228173603375</v>
      </c>
      <c r="L44" s="55"/>
    </row>
    <row r="45" spans="1:12" x14ac:dyDescent="0.3">
      <c r="A45" s="129"/>
      <c r="B45" s="54" t="s">
        <v>101</v>
      </c>
      <c r="C45" s="51">
        <v>6082872.3454095703</v>
      </c>
      <c r="D45" s="52">
        <f t="shared" si="0"/>
        <v>0.21163631351051038</v>
      </c>
      <c r="E45" s="52">
        <f t="shared" si="1"/>
        <v>-13.210087853129926</v>
      </c>
      <c r="F45" s="51">
        <v>1637900.22113881</v>
      </c>
      <c r="G45" s="52">
        <f t="shared" si="2"/>
        <v>-11.251114170909915</v>
      </c>
      <c r="H45" s="52">
        <f t="shared" si="3"/>
        <v>-17.144905535957399</v>
      </c>
      <c r="I45" s="52">
        <f t="shared" si="4"/>
        <v>26.926427650168407</v>
      </c>
      <c r="L45" s="55"/>
    </row>
    <row r="46" spans="1:12" x14ac:dyDescent="0.3">
      <c r="A46" s="129">
        <v>2023</v>
      </c>
      <c r="B46" s="54" t="s">
        <v>98</v>
      </c>
      <c r="C46" s="51">
        <v>3831372.9772034697</v>
      </c>
      <c r="D46" s="52">
        <f t="shared" si="0"/>
        <v>-37.013753377632376</v>
      </c>
      <c r="E46" s="52">
        <f t="shared" si="1"/>
        <v>-31.947367186345964</v>
      </c>
      <c r="F46" s="51">
        <v>1322507.9759758499</v>
      </c>
      <c r="G46" s="52">
        <f t="shared" si="2"/>
        <v>-19.255888795452513</v>
      </c>
      <c r="H46" s="52">
        <f t="shared" si="3"/>
        <v>-29.716737522343251</v>
      </c>
      <c r="I46" s="52">
        <f t="shared" si="4"/>
        <v>34.517860407867481</v>
      </c>
      <c r="L46" s="55"/>
    </row>
    <row r="47" spans="1:12" x14ac:dyDescent="0.3">
      <c r="A47" s="129"/>
      <c r="B47" s="54" t="s">
        <v>99</v>
      </c>
      <c r="C47" s="51">
        <v>4470016.2849279903</v>
      </c>
      <c r="D47" s="52">
        <f t="shared" si="0"/>
        <v>16.668784572121396</v>
      </c>
      <c r="E47" s="52">
        <f t="shared" si="1"/>
        <v>-25.32306617816964</v>
      </c>
      <c r="F47" s="51">
        <v>1319414.4487437301</v>
      </c>
      <c r="G47" s="52">
        <f t="shared" si="2"/>
        <v>-0.23391369188811018</v>
      </c>
      <c r="H47" s="52">
        <f t="shared" si="3"/>
        <v>-29.255401129828385</v>
      </c>
      <c r="I47" s="52">
        <f t="shared" si="4"/>
        <v>29.51699422645359</v>
      </c>
      <c r="L47" s="55"/>
    </row>
    <row r="48" spans="1:12" x14ac:dyDescent="0.3">
      <c r="A48" s="129"/>
      <c r="B48" s="54" t="s">
        <v>100</v>
      </c>
      <c r="C48" s="51">
        <v>5189663.41026993</v>
      </c>
      <c r="D48" s="52">
        <f t="shared" si="0"/>
        <v>16.09942960987518</v>
      </c>
      <c r="E48" s="52">
        <f t="shared" si="1"/>
        <v>-14.503439702796184</v>
      </c>
      <c r="F48" s="51">
        <v>1487842.4494266598</v>
      </c>
      <c r="G48" s="52">
        <f t="shared" si="2"/>
        <v>12.765359727816916</v>
      </c>
      <c r="H48" s="52">
        <f t="shared" si="3"/>
        <v>-19.381926950329309</v>
      </c>
      <c r="I48" s="52">
        <f t="shared" si="4"/>
        <v>28.669343882347714</v>
      </c>
      <c r="L48" s="55"/>
    </row>
    <row r="49" spans="1:12" x14ac:dyDescent="0.3">
      <c r="A49" s="129"/>
      <c r="B49" s="54" t="s">
        <v>101</v>
      </c>
      <c r="C49" s="51">
        <v>6044969.5064513199</v>
      </c>
      <c r="D49" s="52">
        <f t="shared" si="0"/>
        <v>16.480955094097371</v>
      </c>
      <c r="E49" s="52">
        <f t="shared" si="1"/>
        <v>-0.62310758480496053</v>
      </c>
      <c r="F49" s="51">
        <v>1703079.20353491</v>
      </c>
      <c r="G49" s="52">
        <f t="shared" si="2"/>
        <v>14.466367335546293</v>
      </c>
      <c r="H49" s="52">
        <f t="shared" si="3"/>
        <v>3.9794232612522462</v>
      </c>
      <c r="I49" s="52">
        <f t="shared" si="4"/>
        <v>28.173495362008822</v>
      </c>
      <c r="L49" s="55"/>
    </row>
    <row r="50" spans="1:12" x14ac:dyDescent="0.3">
      <c r="A50" s="156">
        <v>2024</v>
      </c>
      <c r="B50" s="54" t="s">
        <v>98</v>
      </c>
      <c r="C50" s="51">
        <v>4735680.0670750001</v>
      </c>
      <c r="D50" s="52">
        <f t="shared" ref="D50" si="5">100*(C50/C49-1)</f>
        <v>-21.659157055780319</v>
      </c>
      <c r="E50" s="52">
        <f t="shared" ref="E50" si="6">100*(C50/C46-1)</f>
        <v>23.602690086611886</v>
      </c>
      <c r="F50" s="51">
        <v>1341590.884328</v>
      </c>
      <c r="G50" s="52">
        <f t="shared" ref="G50" si="7">100*(F50/F49-1)</f>
        <v>-21.225572977264072</v>
      </c>
      <c r="H50" s="52">
        <f t="shared" ref="H50" si="8">100*(F50/F46-1)</f>
        <v>1.442933328101037</v>
      </c>
      <c r="I50" s="52">
        <f t="shared" ref="I50" si="9">100*(F50/C50)</f>
        <v>28.329423975565049</v>
      </c>
      <c r="L50" s="55"/>
    </row>
    <row r="51" spans="1:12" x14ac:dyDescent="0.3">
      <c r="A51" s="157"/>
      <c r="B51" s="54" t="s">
        <v>99</v>
      </c>
      <c r="C51" s="69">
        <v>5335084.9247549996</v>
      </c>
      <c r="D51" s="52">
        <f t="shared" ref="D51" si="10">100*(C51/C50-1)</f>
        <v>12.657207606725486</v>
      </c>
      <c r="E51" s="52">
        <f t="shared" ref="E51" si="11">100*(C51/C47-1)</f>
        <v>19.352695486677529</v>
      </c>
      <c r="F51" s="69">
        <v>1696993.770124</v>
      </c>
      <c r="G51" s="52">
        <f t="shared" ref="G51" si="12">100*(F51/F50-1)</f>
        <v>26.491152403291739</v>
      </c>
      <c r="H51" s="52">
        <f t="shared" ref="H51" si="13">100*(F51/F47-1)</f>
        <v>28.617188612704613</v>
      </c>
      <c r="I51" s="52">
        <f t="shared" ref="I51" si="14">100*(F51/C51)</f>
        <v>31.808186637290131</v>
      </c>
      <c r="L51" s="55"/>
    </row>
    <row r="52" spans="1:12" x14ac:dyDescent="0.3">
      <c r="A52" s="158"/>
      <c r="B52" s="54" t="s">
        <v>100</v>
      </c>
      <c r="C52" s="69">
        <v>5961713.0920210602</v>
      </c>
      <c r="D52" s="52">
        <f t="shared" ref="D52" si="15">100*(C52/C51-1)</f>
        <v>11.745420665348405</v>
      </c>
      <c r="E52" s="52">
        <f t="shared" ref="E52" si="16">100*(C52/C48-1)</f>
        <v>14.876681216421584</v>
      </c>
      <c r="F52" s="69">
        <v>1944381.2714809999</v>
      </c>
      <c r="G52" s="52">
        <f t="shared" ref="G52" si="17">100*(F52/F51-1)</f>
        <v>14.577985241449841</v>
      </c>
      <c r="H52" s="52">
        <f t="shared" ref="H52" si="18">100*(F52/F48-1)</f>
        <v>30.684621360969189</v>
      </c>
      <c r="I52" s="52">
        <f t="shared" ref="I52" si="19">100*(F52/C52)</f>
        <v>32.614472408665371</v>
      </c>
      <c r="L52" s="55"/>
    </row>
    <row r="53" spans="1:12" x14ac:dyDescent="0.3">
      <c r="A53" s="72"/>
      <c r="B53" s="72"/>
      <c r="C53" s="75"/>
      <c r="D53" s="75"/>
      <c r="E53" s="75"/>
      <c r="F53" s="64"/>
      <c r="G53" s="75"/>
      <c r="H53" s="75"/>
      <c r="I53" s="75"/>
      <c r="L53" s="55"/>
    </row>
    <row r="54" spans="1:12" x14ac:dyDescent="0.3">
      <c r="A54" s="17" t="s">
        <v>102</v>
      </c>
    </row>
    <row r="55" spans="1:12" x14ac:dyDescent="0.3">
      <c r="A55" s="125" t="s">
        <v>103</v>
      </c>
      <c r="B55" s="125"/>
      <c r="C55" s="125"/>
      <c r="D55" s="125"/>
      <c r="E55" s="125"/>
      <c r="F55" s="125"/>
      <c r="G55" s="125"/>
      <c r="H55" s="125"/>
    </row>
    <row r="56" spans="1:12" x14ac:dyDescent="0.3">
      <c r="A56" s="125"/>
      <c r="B56" s="125"/>
      <c r="C56" s="125"/>
      <c r="D56" s="125"/>
      <c r="E56" s="125"/>
      <c r="F56" s="125"/>
      <c r="G56" s="125"/>
      <c r="H56" s="125"/>
    </row>
  </sheetData>
  <autoFilter ref="B1:B13" xr:uid="{00000000-0009-0000-0000-000007000000}"/>
  <mergeCells count="28">
    <mergeCell ref="A55:H56"/>
    <mergeCell ref="A14:A17"/>
    <mergeCell ref="A18:A21"/>
    <mergeCell ref="A38:A41"/>
    <mergeCell ref="A42:A45"/>
    <mergeCell ref="A46:A49"/>
    <mergeCell ref="A50:A52"/>
    <mergeCell ref="A2:H2"/>
    <mergeCell ref="A3:H3"/>
    <mergeCell ref="A4:H4"/>
    <mergeCell ref="A5:H5"/>
    <mergeCell ref="A7:H7"/>
    <mergeCell ref="A8:I8"/>
    <mergeCell ref="A9:H9"/>
    <mergeCell ref="G10:I10"/>
    <mergeCell ref="A11:A13"/>
    <mergeCell ref="A34:A37"/>
    <mergeCell ref="A26:A29"/>
    <mergeCell ref="A22:A25"/>
    <mergeCell ref="A30:A33"/>
    <mergeCell ref="B11:B13"/>
    <mergeCell ref="C11:E11"/>
    <mergeCell ref="F11:H11"/>
    <mergeCell ref="I11:I13"/>
    <mergeCell ref="C12:C13"/>
    <mergeCell ref="D12:E12"/>
    <mergeCell ref="F12:F13"/>
    <mergeCell ref="G12:H1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56"/>
  <sheetViews>
    <sheetView showGridLines="0" zoomScale="130" zoomScaleNormal="130" workbookViewId="0">
      <selection activeCell="F53" sqref="F53"/>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31" t="s">
        <v>82</v>
      </c>
      <c r="B2" s="132"/>
      <c r="C2" s="132"/>
      <c r="D2" s="132"/>
      <c r="E2" s="132"/>
      <c r="F2" s="132"/>
      <c r="G2" s="132"/>
      <c r="H2" s="132"/>
      <c r="I2" s="13"/>
    </row>
    <row r="3" spans="1:12" s="12" customFormat="1" x14ac:dyDescent="0.3">
      <c r="A3" s="131" t="s">
        <v>83</v>
      </c>
      <c r="B3" s="132"/>
      <c r="C3" s="132"/>
      <c r="D3" s="132"/>
      <c r="E3" s="132"/>
      <c r="F3" s="132"/>
      <c r="G3" s="132"/>
      <c r="H3" s="132"/>
      <c r="I3" s="13"/>
    </row>
    <row r="4" spans="1:12" s="12" customFormat="1" x14ac:dyDescent="0.3">
      <c r="A4" s="131" t="s">
        <v>84</v>
      </c>
      <c r="B4" s="132"/>
      <c r="C4" s="132"/>
      <c r="D4" s="132"/>
      <c r="E4" s="132"/>
      <c r="F4" s="132"/>
      <c r="G4" s="132"/>
      <c r="H4" s="132"/>
      <c r="I4" s="13"/>
    </row>
    <row r="5" spans="1:12" s="12" customFormat="1" x14ac:dyDescent="0.3">
      <c r="A5" s="131" t="s">
        <v>85</v>
      </c>
      <c r="B5" s="132"/>
      <c r="C5" s="132"/>
      <c r="D5" s="132"/>
      <c r="E5" s="132"/>
      <c r="F5" s="132"/>
      <c r="G5" s="132"/>
      <c r="H5" s="132"/>
      <c r="I5" s="13"/>
    </row>
    <row r="6" spans="1:12" s="12" customFormat="1" x14ac:dyDescent="0.3">
      <c r="A6" s="14"/>
      <c r="B6" s="15"/>
      <c r="C6" s="15"/>
      <c r="D6" s="15"/>
      <c r="E6" s="15"/>
      <c r="F6" s="15"/>
      <c r="G6" s="15"/>
      <c r="H6" s="15"/>
      <c r="I6" s="13"/>
    </row>
    <row r="7" spans="1:12" s="12" customFormat="1" x14ac:dyDescent="0.3">
      <c r="A7" s="133" t="s">
        <v>86</v>
      </c>
      <c r="B7" s="134"/>
      <c r="C7" s="134"/>
      <c r="D7" s="134"/>
      <c r="E7" s="134"/>
      <c r="F7" s="134"/>
      <c r="G7" s="134"/>
      <c r="H7" s="134"/>
      <c r="I7" s="13"/>
    </row>
    <row r="8" spans="1:12" x14ac:dyDescent="0.3">
      <c r="A8" s="133" t="s">
        <v>119</v>
      </c>
      <c r="B8" s="134"/>
      <c r="C8" s="134"/>
      <c r="D8" s="134"/>
      <c r="E8" s="134"/>
      <c r="F8" s="134"/>
      <c r="G8" s="134"/>
      <c r="H8" s="134"/>
      <c r="I8" s="149"/>
    </row>
    <row r="9" spans="1:12" x14ac:dyDescent="0.3">
      <c r="A9" s="131" t="s">
        <v>128</v>
      </c>
      <c r="B9" s="132"/>
      <c r="C9" s="132"/>
      <c r="D9" s="132"/>
      <c r="E9" s="132"/>
      <c r="F9" s="132"/>
      <c r="G9" s="132"/>
      <c r="H9" s="132"/>
      <c r="I9" s="16"/>
    </row>
    <row r="10" spans="1:12" x14ac:dyDescent="0.3">
      <c r="A10" s="18"/>
      <c r="B10" s="19"/>
      <c r="C10" s="19"/>
      <c r="D10" s="19"/>
      <c r="E10" s="19"/>
      <c r="F10" s="19"/>
      <c r="G10" s="140" t="s">
        <v>118</v>
      </c>
      <c r="H10" s="140"/>
      <c r="I10" s="141"/>
    </row>
    <row r="11" spans="1:12" ht="15" customHeight="1" x14ac:dyDescent="0.3">
      <c r="A11" s="138" t="s">
        <v>89</v>
      </c>
      <c r="B11" s="138" t="s">
        <v>90</v>
      </c>
      <c r="C11" s="142" t="s">
        <v>91</v>
      </c>
      <c r="D11" s="130"/>
      <c r="E11" s="144"/>
      <c r="F11" s="142" t="s">
        <v>92</v>
      </c>
      <c r="G11" s="130"/>
      <c r="H11" s="130"/>
      <c r="I11" s="139" t="s">
        <v>93</v>
      </c>
    </row>
    <row r="12" spans="1:12" ht="15" customHeight="1" x14ac:dyDescent="0.3">
      <c r="A12" s="138"/>
      <c r="B12" s="142"/>
      <c r="C12" s="138" t="s">
        <v>120</v>
      </c>
      <c r="D12" s="130" t="s">
        <v>95</v>
      </c>
      <c r="E12" s="130"/>
      <c r="F12" s="138" t="s">
        <v>120</v>
      </c>
      <c r="G12" s="130" t="s">
        <v>95</v>
      </c>
      <c r="H12" s="130"/>
      <c r="I12" s="143"/>
    </row>
    <row r="13" spans="1:12" x14ac:dyDescent="0.3">
      <c r="A13" s="139"/>
      <c r="B13" s="146"/>
      <c r="C13" s="139"/>
      <c r="D13" s="48" t="s">
        <v>96</v>
      </c>
      <c r="E13" s="49" t="s">
        <v>97</v>
      </c>
      <c r="F13" s="139"/>
      <c r="G13" s="48" t="s">
        <v>96</v>
      </c>
      <c r="H13" s="49" t="s">
        <v>97</v>
      </c>
      <c r="I13" s="143"/>
    </row>
    <row r="14" spans="1:12" x14ac:dyDescent="0.3">
      <c r="A14" s="129">
        <v>2015</v>
      </c>
      <c r="B14" s="54" t="s">
        <v>98</v>
      </c>
      <c r="C14" s="51">
        <v>1872565</v>
      </c>
      <c r="D14" s="52"/>
      <c r="E14" s="52"/>
      <c r="F14" s="51">
        <v>568398</v>
      </c>
      <c r="G14" s="52"/>
      <c r="H14" s="52"/>
      <c r="I14" s="52">
        <v>43.876258748231841</v>
      </c>
      <c r="K14" s="55"/>
      <c r="L14" s="55"/>
    </row>
    <row r="15" spans="1:12" x14ac:dyDescent="0.3">
      <c r="A15" s="129"/>
      <c r="B15" s="54" t="s">
        <v>99</v>
      </c>
      <c r="C15" s="51">
        <v>1838796</v>
      </c>
      <c r="D15" s="52">
        <v>-3.2702420011057001</v>
      </c>
      <c r="E15" s="52"/>
      <c r="F15" s="51">
        <v>516202</v>
      </c>
      <c r="G15" s="52">
        <v>-9.8094043550472065</v>
      </c>
      <c r="H15" s="52"/>
      <c r="I15" s="52">
        <v>40.910119006193888</v>
      </c>
      <c r="K15" s="55"/>
      <c r="L15" s="55"/>
    </row>
    <row r="16" spans="1:12" x14ac:dyDescent="0.3">
      <c r="A16" s="129"/>
      <c r="B16" s="54" t="s">
        <v>100</v>
      </c>
      <c r="C16" s="51">
        <v>1935728</v>
      </c>
      <c r="D16" s="52">
        <v>4.7823439348597674</v>
      </c>
      <c r="E16" s="52"/>
      <c r="F16" s="51">
        <v>553270</v>
      </c>
      <c r="G16" s="52">
        <v>5.4740893529249064</v>
      </c>
      <c r="H16" s="52"/>
      <c r="I16" s="52">
        <v>41.180196829540037</v>
      </c>
      <c r="K16" s="55"/>
      <c r="L16" s="55"/>
    </row>
    <row r="17" spans="1:12" x14ac:dyDescent="0.3">
      <c r="A17" s="129"/>
      <c r="B17" s="54" t="s">
        <v>101</v>
      </c>
      <c r="C17" s="51">
        <v>2144690</v>
      </c>
      <c r="D17" s="52">
        <v>7.7348662591926569</v>
      </c>
      <c r="E17" s="52"/>
      <c r="F17" s="51">
        <v>605175</v>
      </c>
      <c r="G17" s="52">
        <v>9.439873551701254</v>
      </c>
      <c r="H17" s="52"/>
      <c r="I17" s="52">
        <v>41.831912827705253</v>
      </c>
      <c r="K17" s="55"/>
      <c r="L17" s="55"/>
    </row>
    <row r="18" spans="1:12" x14ac:dyDescent="0.3">
      <c r="A18" s="129">
        <v>2016</v>
      </c>
      <c r="B18" s="54" t="s">
        <v>98</v>
      </c>
      <c r="C18" s="51">
        <v>1895673</v>
      </c>
      <c r="D18" s="52">
        <v>-4.6993049026709599</v>
      </c>
      <c r="E18" s="52">
        <v>4.0640096669171584</v>
      </c>
      <c r="F18" s="51">
        <v>565426</v>
      </c>
      <c r="G18" s="52">
        <v>-6.9698767215144102</v>
      </c>
      <c r="H18" s="52">
        <v>-3.1485295866272338</v>
      </c>
      <c r="I18" s="52">
        <v>40.835253125507911</v>
      </c>
      <c r="K18" s="55"/>
      <c r="L18" s="55"/>
    </row>
    <row r="19" spans="1:12" x14ac:dyDescent="0.3">
      <c r="A19" s="129"/>
      <c r="B19" s="54" t="s">
        <v>99</v>
      </c>
      <c r="C19" s="51">
        <v>2174556</v>
      </c>
      <c r="D19" s="52">
        <v>13.538355547397501</v>
      </c>
      <c r="E19" s="52">
        <v>22.147070081425284</v>
      </c>
      <c r="F19" s="51">
        <v>647154</v>
      </c>
      <c r="G19" s="52">
        <v>15.681157067015718</v>
      </c>
      <c r="H19" s="52">
        <v>24.224594381950794</v>
      </c>
      <c r="I19" s="52">
        <v>41.605934029150241</v>
      </c>
      <c r="K19" s="55"/>
      <c r="L19" s="55"/>
    </row>
    <row r="20" spans="1:12" x14ac:dyDescent="0.3">
      <c r="A20" s="129"/>
      <c r="B20" s="54" t="s">
        <v>100</v>
      </c>
      <c r="C20" s="51">
        <v>2024067</v>
      </c>
      <c r="D20" s="52">
        <v>-3.0264118424191935</v>
      </c>
      <c r="E20" s="52">
        <v>13.044232681939462</v>
      </c>
      <c r="F20" s="51">
        <v>614347</v>
      </c>
      <c r="G20" s="52">
        <v>-6.4477200093805038</v>
      </c>
      <c r="H20" s="52">
        <v>10.18340245114544</v>
      </c>
      <c r="I20" s="52">
        <v>40.138042363053763</v>
      </c>
      <c r="K20" s="55"/>
      <c r="L20" s="55"/>
    </row>
    <row r="21" spans="1:12" x14ac:dyDescent="0.3">
      <c r="A21" s="129"/>
      <c r="B21" s="54" t="s">
        <v>101</v>
      </c>
      <c r="C21" s="51">
        <v>2494380</v>
      </c>
      <c r="D21" s="52">
        <v>15.923123417774974</v>
      </c>
      <c r="E21" s="52">
        <v>21.636021762248973</v>
      </c>
      <c r="F21" s="51">
        <v>668649</v>
      </c>
      <c r="G21" s="52">
        <v>7.3956495963580835</v>
      </c>
      <c r="H21" s="52">
        <v>8.125290142879237</v>
      </c>
      <c r="I21" s="52">
        <v>37.185429498575154</v>
      </c>
      <c r="K21" s="55"/>
      <c r="L21" s="55"/>
    </row>
    <row r="22" spans="1:12" x14ac:dyDescent="0.3">
      <c r="A22" s="129">
        <v>2017</v>
      </c>
      <c r="B22" s="54" t="s">
        <v>98</v>
      </c>
      <c r="C22" s="51">
        <v>2101872</v>
      </c>
      <c r="D22" s="52">
        <v>-17.884760856095511</v>
      </c>
      <c r="E22" s="52">
        <v>4.8069062384013819</v>
      </c>
      <c r="F22" s="51">
        <v>536743</v>
      </c>
      <c r="G22" s="52">
        <v>-19.234235692392616</v>
      </c>
      <c r="H22" s="52">
        <v>-6.1290967740657862</v>
      </c>
      <c r="I22" s="52">
        <v>36.574327321824669</v>
      </c>
      <c r="K22" s="55"/>
      <c r="L22" s="55"/>
    </row>
    <row r="23" spans="1:12" x14ac:dyDescent="0.3">
      <c r="A23" s="129"/>
      <c r="B23" s="54" t="s">
        <v>99</v>
      </c>
      <c r="C23" s="51">
        <v>2232997</v>
      </c>
      <c r="D23" s="52">
        <v>11.325373710097409</v>
      </c>
      <c r="E23" s="52">
        <v>2.7641095217238103</v>
      </c>
      <c r="F23" s="51">
        <v>556469</v>
      </c>
      <c r="G23" s="52">
        <v>6.4366763773365108</v>
      </c>
      <c r="H23" s="52">
        <v>-13.630644772000934</v>
      </c>
      <c r="I23" s="52">
        <v>34.968217138073179</v>
      </c>
      <c r="K23" s="55"/>
      <c r="L23" s="55"/>
    </row>
    <row r="24" spans="1:12" x14ac:dyDescent="0.3">
      <c r="A24" s="129"/>
      <c r="B24" s="54" t="s">
        <v>100</v>
      </c>
      <c r="C24" s="51">
        <v>2333814</v>
      </c>
      <c r="D24" s="52">
        <v>3.7214224528662783</v>
      </c>
      <c r="E24" s="52">
        <v>9.9148728968846456</v>
      </c>
      <c r="F24" s="51">
        <v>534270</v>
      </c>
      <c r="G24" s="52">
        <v>-3.2598570641467148</v>
      </c>
      <c r="H24" s="52">
        <v>-10.687545286208845</v>
      </c>
      <c r="I24" s="52">
        <v>32.614577048308412</v>
      </c>
      <c r="K24" s="55"/>
      <c r="L24" s="55"/>
    </row>
    <row r="25" spans="1:12" x14ac:dyDescent="0.3">
      <c r="A25" s="129"/>
      <c r="B25" s="54" t="s">
        <v>101</v>
      </c>
      <c r="C25" s="51">
        <v>2894042</v>
      </c>
      <c r="D25" s="52">
        <v>22.173601325125475</v>
      </c>
      <c r="E25" s="52">
        <v>15.841390958818351</v>
      </c>
      <c r="F25" s="51">
        <v>655126</v>
      </c>
      <c r="G25" s="52">
        <f t="shared" ref="G25:G30" si="0">100*(F25/F24-1)</f>
        <v>22.620772268703092</v>
      </c>
      <c r="H25" s="52">
        <f t="shared" ref="H25:H30" si="1">100*(F25/F21-1)</f>
        <v>-2.0224362857044542</v>
      </c>
      <c r="I25" s="52">
        <v>32.137102904839359</v>
      </c>
      <c r="K25" s="55"/>
      <c r="L25" s="55"/>
    </row>
    <row r="26" spans="1:12" x14ac:dyDescent="0.3">
      <c r="A26" s="129">
        <v>2018</v>
      </c>
      <c r="B26" s="54" t="s">
        <v>98</v>
      </c>
      <c r="C26" s="51">
        <v>2300363</v>
      </c>
      <c r="D26" s="52">
        <f t="shared" ref="D26:D49" si="2">100*(C26/C25-1)</f>
        <v>-20.513834975442645</v>
      </c>
      <c r="E26" s="52">
        <f t="shared" ref="E26:E49" si="3">100*(C26/C22-1)</f>
        <v>9.4435341448004362</v>
      </c>
      <c r="F26" s="51">
        <v>515828</v>
      </c>
      <c r="G26" s="52">
        <f t="shared" si="0"/>
        <v>-21.262779984308366</v>
      </c>
      <c r="H26" s="52">
        <f t="shared" si="1"/>
        <v>-3.8966507248347937</v>
      </c>
      <c r="I26" s="52">
        <f t="shared" ref="I26:I49" si="4">100*(F26/C26)</f>
        <v>22.423765292695109</v>
      </c>
      <c r="K26" s="55"/>
      <c r="L26" s="55"/>
    </row>
    <row r="27" spans="1:12" x14ac:dyDescent="0.3">
      <c r="A27" s="129"/>
      <c r="B27" s="54" t="s">
        <v>99</v>
      </c>
      <c r="C27" s="51">
        <v>2604230</v>
      </c>
      <c r="D27" s="52">
        <f t="shared" si="2"/>
        <v>13.209523888186347</v>
      </c>
      <c r="E27" s="52">
        <f t="shared" si="3"/>
        <v>16.624876791146615</v>
      </c>
      <c r="F27" s="51">
        <v>538399</v>
      </c>
      <c r="G27" s="52">
        <f t="shared" si="0"/>
        <v>4.3756833673239903</v>
      </c>
      <c r="H27" s="52">
        <f t="shared" si="1"/>
        <v>-3.2472608537043368</v>
      </c>
      <c r="I27" s="52">
        <f t="shared" si="4"/>
        <v>20.674018807862595</v>
      </c>
      <c r="K27" s="55"/>
      <c r="L27" s="55"/>
    </row>
    <row r="28" spans="1:12" x14ac:dyDescent="0.3">
      <c r="A28" s="129"/>
      <c r="B28" s="54" t="s">
        <v>100</v>
      </c>
      <c r="C28" s="51">
        <v>2807639</v>
      </c>
      <c r="D28" s="52">
        <f t="shared" si="2"/>
        <v>7.8107156433955494</v>
      </c>
      <c r="E28" s="52">
        <f t="shared" si="3"/>
        <v>20.302603377989858</v>
      </c>
      <c r="F28" s="51">
        <v>529647</v>
      </c>
      <c r="G28" s="52">
        <f t="shared" si="0"/>
        <v>-1.6255602257805091</v>
      </c>
      <c r="H28" s="52">
        <f t="shared" si="1"/>
        <v>-0.86529282946824493</v>
      </c>
      <c r="I28" s="52">
        <f t="shared" si="4"/>
        <v>18.864497893069586</v>
      </c>
      <c r="K28" s="55"/>
      <c r="L28" s="55"/>
    </row>
    <row r="29" spans="1:12" x14ac:dyDescent="0.3">
      <c r="A29" s="129"/>
      <c r="B29" s="54" t="s">
        <v>101</v>
      </c>
      <c r="C29" s="51">
        <v>3085237</v>
      </c>
      <c r="D29" s="52">
        <f t="shared" si="2"/>
        <v>9.8872397769086398</v>
      </c>
      <c r="E29" s="52">
        <f t="shared" si="3"/>
        <v>6.6065039830106143</v>
      </c>
      <c r="F29" s="51">
        <v>632661</v>
      </c>
      <c r="G29" s="52">
        <f t="shared" si="0"/>
        <v>19.449557913100612</v>
      </c>
      <c r="H29" s="52">
        <f t="shared" si="1"/>
        <v>-3.4291113465195977</v>
      </c>
      <c r="I29" s="52">
        <f t="shared" si="4"/>
        <v>20.506074573849595</v>
      </c>
      <c r="K29" s="55"/>
      <c r="L29" s="55"/>
    </row>
    <row r="30" spans="1:12" x14ac:dyDescent="0.3">
      <c r="A30" s="126">
        <v>2019</v>
      </c>
      <c r="B30" s="54" t="s">
        <v>98</v>
      </c>
      <c r="C30" s="58">
        <v>2275001</v>
      </c>
      <c r="D30" s="52">
        <f t="shared" si="2"/>
        <v>-26.261710202490118</v>
      </c>
      <c r="E30" s="52">
        <f t="shared" si="3"/>
        <v>-1.1025216454968234</v>
      </c>
      <c r="F30" s="51">
        <v>467053</v>
      </c>
      <c r="G30" s="52">
        <f t="shared" si="0"/>
        <v>-26.176419915246875</v>
      </c>
      <c r="H30" s="52">
        <f t="shared" si="1"/>
        <v>-9.4556712702683843</v>
      </c>
      <c r="I30" s="52">
        <f t="shared" si="4"/>
        <v>20.529793173717287</v>
      </c>
      <c r="K30" s="55"/>
      <c r="L30" s="55"/>
    </row>
    <row r="31" spans="1:12" x14ac:dyDescent="0.3">
      <c r="A31" s="127"/>
      <c r="B31" s="54" t="s">
        <v>99</v>
      </c>
      <c r="C31" s="51">
        <v>2464800</v>
      </c>
      <c r="D31" s="52">
        <f t="shared" si="2"/>
        <v>8.3428095196441667</v>
      </c>
      <c r="E31" s="52">
        <f t="shared" si="3"/>
        <v>-5.3539817911628429</v>
      </c>
      <c r="F31" s="51">
        <v>530828</v>
      </c>
      <c r="G31" s="52">
        <f t="shared" ref="G31:G49" si="5">100*(F31/F30-1)</f>
        <v>13.654767231984376</v>
      </c>
      <c r="H31" s="52">
        <f t="shared" ref="H31:H49" si="6">100*(F31/F27-1)</f>
        <v>-1.406206177946101</v>
      </c>
      <c r="I31" s="52">
        <f t="shared" si="4"/>
        <v>21.536351833820188</v>
      </c>
      <c r="K31" s="55"/>
      <c r="L31" s="55"/>
    </row>
    <row r="32" spans="1:12" x14ac:dyDescent="0.3">
      <c r="A32" s="127"/>
      <c r="B32" s="54" t="s">
        <v>100</v>
      </c>
      <c r="C32" s="51">
        <v>3002977</v>
      </c>
      <c r="D32" s="52">
        <f t="shared" si="2"/>
        <v>21.834509899383313</v>
      </c>
      <c r="E32" s="52">
        <f t="shared" si="3"/>
        <v>6.9573759304526028</v>
      </c>
      <c r="F32" s="51">
        <v>621770</v>
      </c>
      <c r="G32" s="52">
        <f t="shared" si="5"/>
        <v>17.132103054096625</v>
      </c>
      <c r="H32" s="52">
        <f t="shared" si="6"/>
        <v>17.393282695833268</v>
      </c>
      <c r="I32" s="52">
        <f t="shared" si="4"/>
        <v>20.705120285636553</v>
      </c>
      <c r="K32" s="55"/>
      <c r="L32" s="55"/>
    </row>
    <row r="33" spans="1:12" x14ac:dyDescent="0.3">
      <c r="A33" s="128"/>
      <c r="B33" s="54" t="s">
        <v>101</v>
      </c>
      <c r="C33" s="51">
        <v>2974059</v>
      </c>
      <c r="D33" s="52">
        <f t="shared" si="2"/>
        <v>-0.96297773842424217</v>
      </c>
      <c r="E33" s="52">
        <f t="shared" si="3"/>
        <v>-3.6035481228832711</v>
      </c>
      <c r="F33" s="51">
        <v>580881</v>
      </c>
      <c r="G33" s="52">
        <f t="shared" si="5"/>
        <v>-6.5762259356353603</v>
      </c>
      <c r="H33" s="52">
        <f t="shared" si="6"/>
        <v>-8.1844779431638699</v>
      </c>
      <c r="I33" s="52">
        <f t="shared" si="4"/>
        <v>19.531589655753297</v>
      </c>
      <c r="K33" s="55"/>
      <c r="L33" s="55"/>
    </row>
    <row r="34" spans="1:12" x14ac:dyDescent="0.3">
      <c r="A34" s="129">
        <v>2020</v>
      </c>
      <c r="B34" s="54" t="s">
        <v>98</v>
      </c>
      <c r="C34" s="51">
        <v>2408861</v>
      </c>
      <c r="D34" s="52">
        <f t="shared" si="2"/>
        <v>-19.004263197199521</v>
      </c>
      <c r="E34" s="52">
        <f t="shared" si="3"/>
        <v>5.8839534576028862</v>
      </c>
      <c r="F34" s="51">
        <v>474130</v>
      </c>
      <c r="G34" s="52">
        <f t="shared" si="5"/>
        <v>-18.377430144900586</v>
      </c>
      <c r="H34" s="52">
        <f t="shared" si="6"/>
        <v>1.5152455931125575</v>
      </c>
      <c r="I34" s="52">
        <f t="shared" si="4"/>
        <v>19.682746326998526</v>
      </c>
      <c r="K34" s="55"/>
      <c r="L34" s="55"/>
    </row>
    <row r="35" spans="1:12" x14ac:dyDescent="0.3">
      <c r="A35" s="129"/>
      <c r="B35" s="54" t="s">
        <v>99</v>
      </c>
      <c r="C35" s="51">
        <v>1293593</v>
      </c>
      <c r="D35" s="52">
        <f t="shared" si="2"/>
        <v>-46.298561851431032</v>
      </c>
      <c r="E35" s="52">
        <f t="shared" si="3"/>
        <v>-47.517323920804934</v>
      </c>
      <c r="F35" s="51">
        <v>325229</v>
      </c>
      <c r="G35" s="52">
        <f t="shared" si="5"/>
        <v>-31.405099867125053</v>
      </c>
      <c r="H35" s="52">
        <f t="shared" si="6"/>
        <v>-38.731754918730743</v>
      </c>
      <c r="I35" s="52">
        <f t="shared" si="4"/>
        <v>25.141524420741302</v>
      </c>
      <c r="K35" s="55"/>
      <c r="L35" s="55"/>
    </row>
    <row r="36" spans="1:12" x14ac:dyDescent="0.3">
      <c r="A36" s="129"/>
      <c r="B36" s="54" t="s">
        <v>100</v>
      </c>
      <c r="C36" s="51">
        <v>2182708</v>
      </c>
      <c r="D36" s="52">
        <f t="shared" si="2"/>
        <v>68.732205570067251</v>
      </c>
      <c r="E36" s="52">
        <f t="shared" si="3"/>
        <v>-27.315194222266769</v>
      </c>
      <c r="F36" s="51">
        <v>541315</v>
      </c>
      <c r="G36" s="52">
        <f t="shared" si="5"/>
        <v>66.441184519215696</v>
      </c>
      <c r="H36" s="52">
        <f t="shared" si="6"/>
        <v>-12.939672226064303</v>
      </c>
      <c r="I36" s="52">
        <f t="shared" si="4"/>
        <v>24.800156502839592</v>
      </c>
      <c r="K36" s="55"/>
      <c r="L36" s="55"/>
    </row>
    <row r="37" spans="1:12" x14ac:dyDescent="0.3">
      <c r="A37" s="129"/>
      <c r="B37" s="54" t="s">
        <v>101</v>
      </c>
      <c r="C37" s="51">
        <v>3235861</v>
      </c>
      <c r="D37" s="52">
        <f t="shared" si="2"/>
        <v>48.249834609118579</v>
      </c>
      <c r="E37" s="52">
        <f t="shared" si="3"/>
        <v>8.8028515910410619</v>
      </c>
      <c r="F37" s="51">
        <v>758449</v>
      </c>
      <c r="G37" s="52">
        <f t="shared" si="5"/>
        <v>40.112319074845516</v>
      </c>
      <c r="H37" s="52">
        <f t="shared" si="6"/>
        <v>30.568739552507317</v>
      </c>
      <c r="I37" s="52">
        <f t="shared" si="4"/>
        <v>23.438862176094709</v>
      </c>
      <c r="K37" s="55"/>
      <c r="L37" s="55"/>
    </row>
    <row r="38" spans="1:12" x14ac:dyDescent="0.3">
      <c r="A38" s="129">
        <v>2021</v>
      </c>
      <c r="B38" s="54" t="s">
        <v>98</v>
      </c>
      <c r="C38" s="51">
        <v>2747048</v>
      </c>
      <c r="D38" s="52">
        <f t="shared" si="2"/>
        <v>-15.106118587912153</v>
      </c>
      <c r="E38" s="52">
        <f t="shared" si="3"/>
        <v>14.039290768541646</v>
      </c>
      <c r="F38" s="51">
        <v>660800</v>
      </c>
      <c r="G38" s="52">
        <f t="shared" si="5"/>
        <v>-12.87482744390196</v>
      </c>
      <c r="H38" s="52">
        <f t="shared" si="6"/>
        <v>39.371058570434258</v>
      </c>
      <c r="I38" s="52">
        <f t="shared" si="4"/>
        <v>24.054912764538518</v>
      </c>
      <c r="K38" s="55"/>
      <c r="L38" s="55"/>
    </row>
    <row r="39" spans="1:12" x14ac:dyDescent="0.3">
      <c r="A39" s="129"/>
      <c r="B39" s="54" t="s">
        <v>99</v>
      </c>
      <c r="C39" s="51">
        <v>2951738</v>
      </c>
      <c r="D39" s="52">
        <f t="shared" si="2"/>
        <v>7.4512713283495513</v>
      </c>
      <c r="E39" s="52">
        <f t="shared" si="3"/>
        <v>128.18135224912317</v>
      </c>
      <c r="F39" s="51">
        <v>643492</v>
      </c>
      <c r="G39" s="52">
        <f t="shared" si="5"/>
        <v>-2.6192493946731288</v>
      </c>
      <c r="H39" s="52">
        <f t="shared" si="6"/>
        <v>97.85812458298615</v>
      </c>
      <c r="I39" s="52">
        <f t="shared" si="4"/>
        <v>21.800444348380513</v>
      </c>
      <c r="K39" s="55"/>
      <c r="L39" s="55"/>
    </row>
    <row r="40" spans="1:12" x14ac:dyDescent="0.3">
      <c r="A40" s="129"/>
      <c r="B40" s="54" t="s">
        <v>100</v>
      </c>
      <c r="C40" s="51">
        <v>3580719</v>
      </c>
      <c r="D40" s="52">
        <f t="shared" si="2"/>
        <v>21.308835675795066</v>
      </c>
      <c r="E40" s="52">
        <f t="shared" si="3"/>
        <v>64.04938269342486</v>
      </c>
      <c r="F40" s="51">
        <v>893467</v>
      </c>
      <c r="G40" s="52">
        <f t="shared" si="5"/>
        <v>38.846636788025336</v>
      </c>
      <c r="H40" s="52">
        <f t="shared" si="6"/>
        <v>65.054912574009592</v>
      </c>
      <c r="I40" s="52">
        <f t="shared" si="4"/>
        <v>24.952167427826648</v>
      </c>
      <c r="K40" s="55"/>
      <c r="L40" s="55"/>
    </row>
    <row r="41" spans="1:12" x14ac:dyDescent="0.3">
      <c r="A41" s="129"/>
      <c r="B41" s="54" t="s">
        <v>101</v>
      </c>
      <c r="C41" s="51">
        <v>3698509</v>
      </c>
      <c r="D41" s="52">
        <f t="shared" si="2"/>
        <v>3.2895627945113803</v>
      </c>
      <c r="E41" s="52">
        <f t="shared" si="3"/>
        <v>14.297523904765995</v>
      </c>
      <c r="F41" s="51">
        <v>917533</v>
      </c>
      <c r="G41" s="52">
        <f t="shared" si="5"/>
        <v>2.6935521961079623</v>
      </c>
      <c r="H41" s="52">
        <f t="shared" si="6"/>
        <v>20.974910640003475</v>
      </c>
      <c r="I41" s="52">
        <f t="shared" si="4"/>
        <v>24.808186217743419</v>
      </c>
      <c r="K41" s="55"/>
      <c r="L41" s="55"/>
    </row>
    <row r="42" spans="1:12" x14ac:dyDescent="0.3">
      <c r="A42" s="129">
        <v>2022</v>
      </c>
      <c r="B42" s="54" t="s">
        <v>98</v>
      </c>
      <c r="C42" s="51">
        <v>3216419.5943486602</v>
      </c>
      <c r="D42" s="52">
        <f t="shared" si="2"/>
        <v>-13.034696026191629</v>
      </c>
      <c r="E42" s="52">
        <f t="shared" si="3"/>
        <v>17.08639944946939</v>
      </c>
      <c r="F42" s="51">
        <v>863078.81706391997</v>
      </c>
      <c r="G42" s="52">
        <f t="shared" si="5"/>
        <v>-5.934847350022288</v>
      </c>
      <c r="H42" s="52">
        <f t="shared" si="6"/>
        <v>30.611201129527842</v>
      </c>
      <c r="I42" s="52">
        <f t="shared" si="4"/>
        <v>26.833526899922315</v>
      </c>
      <c r="K42" s="55"/>
      <c r="L42" s="55"/>
    </row>
    <row r="43" spans="1:12" x14ac:dyDescent="0.3">
      <c r="A43" s="129"/>
      <c r="B43" s="54" t="s">
        <v>99</v>
      </c>
      <c r="C43" s="51">
        <v>3338258.7543299999</v>
      </c>
      <c r="D43" s="52">
        <f t="shared" si="2"/>
        <v>3.7880368654454877</v>
      </c>
      <c r="E43" s="52">
        <f t="shared" si="3"/>
        <v>13.09468368567941</v>
      </c>
      <c r="F43" s="51">
        <v>764130.49730299995</v>
      </c>
      <c r="G43" s="52">
        <f t="shared" si="5"/>
        <v>-11.46457517026418</v>
      </c>
      <c r="H43" s="52">
        <f t="shared" si="6"/>
        <v>18.747474296960952</v>
      </c>
      <c r="I43" s="52">
        <f t="shared" si="4"/>
        <v>22.89009191728649</v>
      </c>
      <c r="K43" s="55"/>
      <c r="L43" s="55"/>
    </row>
    <row r="44" spans="1:12" x14ac:dyDescent="0.3">
      <c r="A44" s="129"/>
      <c r="B44" s="54" t="s">
        <v>100</v>
      </c>
      <c r="C44" s="51">
        <v>3626436.2592409998</v>
      </c>
      <c r="D44" s="52">
        <f t="shared" si="2"/>
        <v>8.6325694357038518</v>
      </c>
      <c r="E44" s="52">
        <f t="shared" si="3"/>
        <v>1.2767619922423368</v>
      </c>
      <c r="F44" s="51">
        <v>882070.80768099998</v>
      </c>
      <c r="G44" s="52">
        <f t="shared" si="5"/>
        <v>15.434577051206633</v>
      </c>
      <c r="H44" s="52">
        <f t="shared" si="6"/>
        <v>-1.2755023206229232</v>
      </c>
      <c r="I44" s="52">
        <f t="shared" si="4"/>
        <v>24.323350656812988</v>
      </c>
      <c r="K44" s="55"/>
      <c r="L44" s="55"/>
    </row>
    <row r="45" spans="1:12" x14ac:dyDescent="0.3">
      <c r="A45" s="129"/>
      <c r="B45" s="54" t="s">
        <v>101</v>
      </c>
      <c r="C45" s="51">
        <v>3907222.5339448703</v>
      </c>
      <c r="D45" s="52">
        <f t="shared" si="2"/>
        <v>7.7427605128412846</v>
      </c>
      <c r="E45" s="52">
        <f t="shared" si="3"/>
        <v>5.6431803720058626</v>
      </c>
      <c r="F45" s="51">
        <v>835612.03646900004</v>
      </c>
      <c r="G45" s="52">
        <f t="shared" si="5"/>
        <v>-5.2670115377859483</v>
      </c>
      <c r="H45" s="52">
        <f t="shared" si="6"/>
        <v>-8.9283942409700714</v>
      </c>
      <c r="I45" s="52">
        <f t="shared" si="4"/>
        <v>21.386343603657927</v>
      </c>
      <c r="K45" s="55"/>
      <c r="L45" s="55"/>
    </row>
    <row r="46" spans="1:12" x14ac:dyDescent="0.3">
      <c r="A46" s="135">
        <v>2023</v>
      </c>
      <c r="B46" s="54" t="s">
        <v>98</v>
      </c>
      <c r="C46" s="51">
        <v>2236315.17260565</v>
      </c>
      <c r="D46" s="52">
        <f t="shared" si="2"/>
        <v>-42.764581408477213</v>
      </c>
      <c r="E46" s="52">
        <f t="shared" si="3"/>
        <v>-30.471908064018805</v>
      </c>
      <c r="F46" s="51">
        <v>695597.14110292995</v>
      </c>
      <c r="G46" s="52">
        <f t="shared" si="5"/>
        <v>-16.755969188491271</v>
      </c>
      <c r="H46" s="52">
        <f t="shared" si="6"/>
        <v>-19.405142687980749</v>
      </c>
      <c r="I46" s="52">
        <f t="shared" si="4"/>
        <v>31.104611265166739</v>
      </c>
      <c r="K46" s="55"/>
      <c r="L46" s="55"/>
    </row>
    <row r="47" spans="1:12" x14ac:dyDescent="0.3">
      <c r="A47" s="136"/>
      <c r="B47" s="54" t="s">
        <v>99</v>
      </c>
      <c r="C47" s="51">
        <v>2871269.4752520001</v>
      </c>
      <c r="D47" s="52">
        <f t="shared" si="2"/>
        <v>28.392880861534863</v>
      </c>
      <c r="E47" s="52">
        <f t="shared" si="3"/>
        <v>-13.989007846449164</v>
      </c>
      <c r="F47" s="51">
        <v>707873.176859</v>
      </c>
      <c r="G47" s="52">
        <f t="shared" si="5"/>
        <v>1.7648197542337929</v>
      </c>
      <c r="H47" s="52">
        <f t="shared" si="6"/>
        <v>-7.3622660844659737</v>
      </c>
      <c r="I47" s="52">
        <f t="shared" si="4"/>
        <v>24.653665668105663</v>
      </c>
      <c r="K47" s="55"/>
      <c r="L47" s="55"/>
    </row>
    <row r="48" spans="1:12" x14ac:dyDescent="0.3">
      <c r="A48" s="136"/>
      <c r="B48" s="54" t="s">
        <v>100</v>
      </c>
      <c r="C48" s="51">
        <v>3341220.0077689998</v>
      </c>
      <c r="D48" s="52">
        <f t="shared" si="2"/>
        <v>16.367343315129055</v>
      </c>
      <c r="E48" s="52">
        <f t="shared" si="3"/>
        <v>-7.8649183684175616</v>
      </c>
      <c r="F48" s="51">
        <v>816611.96476300003</v>
      </c>
      <c r="G48" s="52">
        <f t="shared" si="5"/>
        <v>15.36133751903126</v>
      </c>
      <c r="H48" s="52">
        <f t="shared" si="6"/>
        <v>-7.4210417517493799</v>
      </c>
      <c r="I48" s="52">
        <f t="shared" si="4"/>
        <v>24.440532585828382</v>
      </c>
      <c r="K48" s="55"/>
      <c r="L48" s="55"/>
    </row>
    <row r="49" spans="1:12" x14ac:dyDescent="0.3">
      <c r="A49" s="136"/>
      <c r="B49" s="54" t="s">
        <v>101</v>
      </c>
      <c r="C49" s="51">
        <v>4361607.8648939999</v>
      </c>
      <c r="D49" s="52">
        <f t="shared" si="2"/>
        <v>30.539379470744098</v>
      </c>
      <c r="E49" s="52">
        <f t="shared" si="3"/>
        <v>11.62936912350283</v>
      </c>
      <c r="F49" s="51">
        <v>1026743.435865</v>
      </c>
      <c r="G49" s="52">
        <f t="shared" si="5"/>
        <v>25.732107802631219</v>
      </c>
      <c r="H49" s="52">
        <f t="shared" si="6"/>
        <v>22.873222387228111</v>
      </c>
      <c r="I49" s="52">
        <f t="shared" si="4"/>
        <v>23.540480200641625</v>
      </c>
      <c r="K49" s="55"/>
      <c r="L49" s="55"/>
    </row>
    <row r="50" spans="1:12" x14ac:dyDescent="0.3">
      <c r="A50" s="156">
        <v>2024</v>
      </c>
      <c r="B50" s="54" t="s">
        <v>98</v>
      </c>
      <c r="C50" s="51">
        <v>3316998.6233999999</v>
      </c>
      <c r="D50" s="52">
        <f>100*(C50/C49-1)</f>
        <v>-23.950095328420517</v>
      </c>
      <c r="E50" s="52">
        <f t="shared" ref="E50" si="7">100*(C50/C46-1)</f>
        <v>48.324290960079111</v>
      </c>
      <c r="F50" s="51">
        <v>760911.93470600003</v>
      </c>
      <c r="G50" s="52">
        <f t="shared" ref="G50" si="8">100*(F50/F49-1)</f>
        <v>-25.890742699031243</v>
      </c>
      <c r="H50" s="52">
        <f t="shared" ref="H50" si="9">100*(F50/F46-1)</f>
        <v>9.3897443999709118</v>
      </c>
      <c r="I50" s="52">
        <f t="shared" ref="I50" si="10">100*(F50/C50)</f>
        <v>22.939772399605275</v>
      </c>
    </row>
    <row r="51" spans="1:12" x14ac:dyDescent="0.3">
      <c r="A51" s="157"/>
      <c r="B51" s="54" t="s">
        <v>99</v>
      </c>
      <c r="C51" s="51">
        <v>3221471.7389150001</v>
      </c>
      <c r="D51" s="52">
        <f>100*(C51/C50-1)</f>
        <v>-2.8799193286092595</v>
      </c>
      <c r="E51" s="52">
        <f t="shared" ref="E51" si="11">100*(C51/C47-1)</f>
        <v>12.196774516688791</v>
      </c>
      <c r="F51" s="51">
        <v>812036.36684999999</v>
      </c>
      <c r="G51" s="52">
        <f t="shared" ref="G51" si="12">100*(F51/F50-1)</f>
        <v>6.7188369392252145</v>
      </c>
      <c r="H51" s="52">
        <f t="shared" ref="H51" si="13">100*(F51/F47-1)</f>
        <v>14.7149508409397</v>
      </c>
      <c r="I51" s="52">
        <f t="shared" ref="I51" si="14">100*(F51/C51)</f>
        <v>25.206999553672816</v>
      </c>
    </row>
    <row r="52" spans="1:12" x14ac:dyDescent="0.3">
      <c r="A52" s="158"/>
      <c r="B52" s="54" t="s">
        <v>100</v>
      </c>
      <c r="C52" s="51">
        <v>3572454.31256</v>
      </c>
      <c r="D52" s="52">
        <f>100*(C52/C51-1)</f>
        <v>10.895100193032015</v>
      </c>
      <c r="E52" s="52">
        <f t="shared" ref="E52" si="15">100*(C52/C48-1)</f>
        <v>6.9206548582055216</v>
      </c>
      <c r="F52" s="51">
        <v>973437.20466499997</v>
      </c>
      <c r="G52" s="52">
        <f t="shared" ref="G52" si="16">100*(F52/F51-1)</f>
        <v>19.876060285464291</v>
      </c>
      <c r="H52" s="52">
        <f t="shared" ref="H52" si="17">100*(F52/F48-1)</f>
        <v>19.20437694634003</v>
      </c>
      <c r="I52" s="52">
        <f t="shared" ref="I52" si="18">100*(F52/C52)</f>
        <v>27.248415780786868</v>
      </c>
    </row>
    <row r="54" spans="1:12" x14ac:dyDescent="0.3">
      <c r="A54" s="17" t="s">
        <v>102</v>
      </c>
    </row>
    <row r="55" spans="1:12" x14ac:dyDescent="0.3">
      <c r="A55" s="125" t="s">
        <v>103</v>
      </c>
      <c r="B55" s="125"/>
      <c r="C55" s="125"/>
      <c r="D55" s="125"/>
      <c r="E55" s="125"/>
      <c r="F55" s="125"/>
      <c r="G55" s="125"/>
      <c r="H55" s="125"/>
    </row>
    <row r="56" spans="1:12" x14ac:dyDescent="0.3">
      <c r="A56" s="125"/>
      <c r="B56" s="125"/>
      <c r="C56" s="125"/>
      <c r="D56" s="125"/>
      <c r="E56" s="125"/>
      <c r="F56" s="125"/>
      <c r="G56" s="125"/>
      <c r="H56" s="125"/>
    </row>
  </sheetData>
  <autoFilter ref="B1:B13" xr:uid="{00000000-0009-0000-0000-000008000000}"/>
  <mergeCells count="28">
    <mergeCell ref="A55:H56"/>
    <mergeCell ref="D12:E12"/>
    <mergeCell ref="F12:F13"/>
    <mergeCell ref="G12:H12"/>
    <mergeCell ref="A34:A37"/>
    <mergeCell ref="A30:A33"/>
    <mergeCell ref="A22:A25"/>
    <mergeCell ref="A14:A17"/>
    <mergeCell ref="A42:A45"/>
    <mergeCell ref="A18:A21"/>
    <mergeCell ref="A38:A41"/>
    <mergeCell ref="A26:A29"/>
    <mergeCell ref="A46:A49"/>
    <mergeCell ref="A50:A52"/>
    <mergeCell ref="A8:I8"/>
    <mergeCell ref="A9:H9"/>
    <mergeCell ref="G10:I10"/>
    <mergeCell ref="A11:A13"/>
    <mergeCell ref="B11:B13"/>
    <mergeCell ref="C11:E11"/>
    <mergeCell ref="I11:I13"/>
    <mergeCell ref="C12:C13"/>
    <mergeCell ref="F11:H11"/>
    <mergeCell ref="A2:H2"/>
    <mergeCell ref="A3:H3"/>
    <mergeCell ref="A4:H4"/>
    <mergeCell ref="A5:H5"/>
    <mergeCell ref="A7:H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13" ma:contentTypeDescription="Crear nuevo documento." ma:contentTypeScope="" ma:versionID="360acf696b2ceaf31f0a45cba5761670">
  <xsd:schema xmlns:xsd="http://www.w3.org/2001/XMLSchema" xmlns:xs="http://www.w3.org/2001/XMLSchema" xmlns:p="http://schemas.microsoft.com/office/2006/metadata/properties" xmlns:ns2="564179b0-c934-486a-9a07-04f0e262129f" xmlns:ns3="8cdecf02-235f-46b0-8e8c-99a2ae9ef6d0" targetNamespace="http://schemas.microsoft.com/office/2006/metadata/properties" ma:root="true" ma:fieldsID="495e54add9515b7764ad166483c1e204" ns2:_="" ns3:_="">
    <xsd:import namespace="564179b0-c934-486a-9a07-04f0e262129f"/>
    <xsd:import namespace="8cdecf02-235f-46b0-8e8c-99a2ae9ef6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decf02-235f-46b0-8e8c-99a2ae9ef6d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69372f5-eedb-4818-ad65-0658af1b75ad}" ma:internalName="TaxCatchAll" ma:showField="CatchAllData" ma:web="8cdecf02-235f-46b0-8e8c-99a2ae9ef6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cdecf02-235f-46b0-8e8c-99a2ae9ef6d0" xsi:nil="true"/>
    <lcf76f155ced4ddcb4097134ff3c332f xmlns="564179b0-c934-486a-9a07-04f0e262129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04A05C-B5B2-4EFE-A387-D8E1AB625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79b0-c934-486a-9a07-04f0e262129f"/>
    <ds:schemaRef ds:uri="8cdecf02-235f-46b0-8e8c-99a2ae9ef6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1C58C6-0645-43DD-BBF4-3BB44855F84F}">
  <ds:schemaRefs>
    <ds:schemaRef ds:uri="http://schemas.microsoft.com/office/2006/metadata/properties"/>
    <ds:schemaRef ds:uri="http://schemas.microsoft.com/office/infopath/2007/PartnerControls"/>
    <ds:schemaRef ds:uri="8cdecf02-235f-46b0-8e8c-99a2ae9ef6d0"/>
    <ds:schemaRef ds:uri="564179b0-c934-486a-9a07-04f0e262129f"/>
  </ds:schemaRefs>
</ds:datastoreItem>
</file>

<file path=customXml/itemProps3.xml><?xml version="1.0" encoding="utf-8"?>
<ds:datastoreItem xmlns:ds="http://schemas.openxmlformats.org/officeDocument/2006/customXml" ds:itemID="{EE3F5CDC-6969-41E4-9D7F-C13B0F9F0F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Metadato</vt:lpstr>
      <vt:lpstr>Cuadro 1</vt:lpstr>
      <vt:lpstr>Cuadro 2</vt:lpstr>
      <vt:lpstr>Cuadro 3</vt:lpstr>
      <vt:lpstr>Cuadro 4</vt:lpstr>
      <vt:lpstr>Cuadro 5</vt:lpstr>
      <vt:lpstr>Cuadro 6</vt:lpstr>
      <vt:lpstr>Cuadro 7</vt:lpstr>
      <vt:lpstr>Cuadro 8</vt:lpstr>
      <vt:lpstr>Cuadro 9</vt:lpstr>
      <vt:lpstr>Cuadro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Lucia Camargo de la Hoz</dc:creator>
  <cp:keywords/>
  <dc:description/>
  <cp:lastModifiedBy>Camila Patiño Arana</cp:lastModifiedBy>
  <cp:revision/>
  <dcterms:created xsi:type="dcterms:W3CDTF">2006-09-12T12:46:56Z</dcterms:created>
  <dcterms:modified xsi:type="dcterms:W3CDTF">2024-11-19T19:32:11Z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y fmtid="{D5CDD505-2E9C-101B-9397-08002B2CF9AE}" pid="3" name="MediaServiceImageTags">
    <vt:lpwstr/>
  </property>
</Properties>
</file>