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SDHT\Boletines\Boletin CEED\"/>
    </mc:Choice>
  </mc:AlternateContent>
  <xr:revisionPtr revIDLastSave="0" documentId="13_ncr:1_{E8E25E55-90DA-4EA6-A9B8-11C829423BC8}" xr6:coauthVersionLast="47" xr6:coauthVersionMax="47" xr10:uidLastSave="{00000000-0000-0000-0000-000000000000}"/>
  <bookViews>
    <workbookView xWindow="-108" yWindow="-108" windowWidth="23256" windowHeight="12456" tabRatio="880" activeTab="7" xr2:uid="{00000000-000D-0000-FFFF-FFFF00000000}"/>
  </bookViews>
  <sheets>
    <sheet name="Metadato" sheetId="43" r:id="rId1"/>
    <sheet name="Contenido" sheetId="42" r:id="rId2"/>
    <sheet name="Bogotá unidades" sheetId="40" r:id="rId3"/>
    <sheet name="Bogotá áreas" sheetId="45" r:id="rId4"/>
    <sheet name="Área causada" sheetId="47" r:id="rId5"/>
    <sheet name="Nacional unidades" sheetId="48" r:id="rId6"/>
    <sheet name="Nacional áreas" sheetId="49" r:id="rId7"/>
    <sheet name="Estratos" sheetId="50" r:id="rId8"/>
    <sheet name="Localidades" sheetId="41" state="hidden" r:id="rId9"/>
    <sheet name="Vivienda iniciada x mpio" sheetId="23" state="hidden" r:id="rId10"/>
    <sheet name="VIP iniciada x mpio" sheetId="24" state="hidden" r:id="rId11"/>
    <sheet name="VIS iniciada x mpio" sheetId="25" state="hidden" r:id="rId12"/>
    <sheet name="No VIS iniciada x mpio" sheetId="26" state="hidden" r:id="rId13"/>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9"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7" l="1"/>
  <c r="E38" i="47"/>
  <c r="E34" i="47"/>
  <c r="E30" i="47"/>
  <c r="E45" i="47"/>
  <c r="R25" i="49"/>
  <c r="Q25" i="49"/>
  <c r="P25" i="49"/>
  <c r="N25" i="49"/>
  <c r="M25" i="49"/>
  <c r="L25" i="49"/>
  <c r="J25" i="49"/>
  <c r="I25" i="49"/>
  <c r="H25" i="49"/>
  <c r="C25" i="49"/>
  <c r="R25" i="48"/>
  <c r="Q25" i="48"/>
  <c r="P25" i="48"/>
  <c r="N25" i="48"/>
  <c r="M25" i="48"/>
  <c r="L25" i="48"/>
  <c r="J25" i="48"/>
  <c r="I25" i="48"/>
  <c r="H25" i="48"/>
  <c r="C25" i="48"/>
  <c r="R86" i="45"/>
  <c r="Q86" i="45"/>
  <c r="P86" i="45"/>
  <c r="N86" i="45"/>
  <c r="M86" i="45"/>
  <c r="L86" i="45"/>
  <c r="J86" i="45"/>
  <c r="I86" i="45"/>
  <c r="H86" i="45"/>
  <c r="C86" i="45"/>
  <c r="R86" i="40"/>
  <c r="Q86" i="40"/>
  <c r="P86" i="40"/>
  <c r="N86" i="40"/>
  <c r="M86" i="40"/>
  <c r="L86" i="40"/>
  <c r="J86" i="40"/>
  <c r="I86" i="40"/>
  <c r="H86" i="40"/>
  <c r="C86" i="40"/>
  <c r="E44" i="47"/>
  <c r="E41" i="47"/>
  <c r="E37" i="47"/>
  <c r="E35" i="47"/>
  <c r="E33" i="47"/>
  <c r="E29" i="47"/>
  <c r="E27" i="47"/>
  <c r="C24" i="49"/>
  <c r="R24" i="49"/>
  <c r="I22" i="49"/>
  <c r="P23" i="49"/>
  <c r="I20" i="49"/>
  <c r="L23" i="49"/>
  <c r="J23" i="49"/>
  <c r="L21" i="49"/>
  <c r="R21" i="49"/>
  <c r="I17" i="49"/>
  <c r="P22" i="49"/>
  <c r="I19" i="49"/>
  <c r="L22" i="49"/>
  <c r="I18" i="49"/>
  <c r="R22" i="48"/>
  <c r="C22" i="48"/>
  <c r="L24" i="48"/>
  <c r="J24" i="48"/>
  <c r="I24" i="48"/>
  <c r="L23" i="48"/>
  <c r="N22" i="48"/>
  <c r="R21" i="48"/>
  <c r="Q21" i="48"/>
  <c r="P24" i="48"/>
  <c r="M18" i="48"/>
  <c r="H19" i="48"/>
  <c r="C14" i="48"/>
  <c r="M19" i="48"/>
  <c r="C10" i="48"/>
  <c r="C7" i="48"/>
  <c r="R85" i="45"/>
  <c r="I83" i="45"/>
  <c r="N84" i="45"/>
  <c r="M84" i="45"/>
  <c r="L84" i="45"/>
  <c r="J84" i="45"/>
  <c r="L82" i="45"/>
  <c r="R82" i="45"/>
  <c r="Q83" i="45"/>
  <c r="P80" i="45"/>
  <c r="I80" i="45"/>
  <c r="L79" i="45"/>
  <c r="M82" i="45"/>
  <c r="M80" i="45"/>
  <c r="L80" i="45"/>
  <c r="M73" i="45"/>
  <c r="L73" i="45"/>
  <c r="C84" i="40"/>
  <c r="N85" i="40"/>
  <c r="I83" i="40"/>
  <c r="M85" i="40"/>
  <c r="L85" i="40"/>
  <c r="H81" i="40"/>
  <c r="M81" i="40"/>
  <c r="P80" i="40"/>
  <c r="H80" i="40"/>
  <c r="Q24" i="49"/>
  <c r="P24" i="49"/>
  <c r="J24" i="49"/>
  <c r="I24" i="49"/>
  <c r="H24" i="49"/>
  <c r="M24" i="48"/>
  <c r="C24" i="48"/>
  <c r="Q85" i="45"/>
  <c r="P85" i="45"/>
  <c r="J85" i="45"/>
  <c r="I85" i="45"/>
  <c r="H85" i="45"/>
  <c r="C85" i="45"/>
  <c r="Q85" i="40"/>
  <c r="P85" i="40"/>
  <c r="J85" i="40"/>
  <c r="I85" i="40"/>
  <c r="H85" i="40"/>
  <c r="C85" i="40"/>
  <c r="E40" i="47"/>
  <c r="E39" i="47"/>
  <c r="E36" i="47"/>
  <c r="E32" i="47"/>
  <c r="E31" i="47"/>
  <c r="E28" i="47"/>
  <c r="E26" i="47"/>
  <c r="E25" i="47"/>
  <c r="E24" i="47"/>
  <c r="E23" i="47"/>
  <c r="E22" i="47"/>
  <c r="E21" i="47"/>
  <c r="E20" i="47"/>
  <c r="E19" i="47"/>
  <c r="E18" i="47"/>
  <c r="E17" i="47"/>
  <c r="E16" i="47"/>
  <c r="E15" i="47"/>
  <c r="E14" i="47"/>
  <c r="E13" i="47"/>
  <c r="E12" i="47"/>
  <c r="E11" i="47"/>
  <c r="E10" i="47"/>
  <c r="E9" i="47"/>
  <c r="E8" i="47"/>
  <c r="E43" i="47"/>
  <c r="H20" i="49"/>
  <c r="M20" i="49"/>
  <c r="C13" i="48"/>
  <c r="C8" i="48"/>
  <c r="I23" i="48"/>
  <c r="C9" i="48"/>
  <c r="Q84" i="40"/>
  <c r="L83" i="40"/>
  <c r="J83" i="40"/>
  <c r="M80" i="40"/>
  <c r="I23" i="49"/>
  <c r="H23" i="49"/>
  <c r="C23" i="49"/>
  <c r="H23" i="48"/>
  <c r="C23" i="48"/>
  <c r="I84" i="45"/>
  <c r="H84" i="45"/>
  <c r="C84" i="45"/>
  <c r="P84" i="40"/>
  <c r="J84" i="40"/>
  <c r="I84" i="40"/>
  <c r="H84" i="40"/>
  <c r="I20" i="48"/>
  <c r="I22" i="48"/>
  <c r="M19" i="49"/>
  <c r="M22" i="49"/>
  <c r="L22" i="48"/>
  <c r="H22" i="48"/>
  <c r="I81" i="45"/>
  <c r="H83" i="45"/>
  <c r="M83" i="45"/>
  <c r="C83" i="45"/>
  <c r="L79" i="40"/>
  <c r="Q83" i="40"/>
  <c r="P83" i="40"/>
  <c r="M83" i="40"/>
  <c r="H83" i="40"/>
  <c r="P82" i="40"/>
  <c r="M82" i="40"/>
  <c r="L82" i="40"/>
  <c r="H82" i="40"/>
  <c r="R1048576" i="45"/>
  <c r="Q1048576" i="45"/>
  <c r="P1048576" i="45"/>
  <c r="O1048576" i="45"/>
  <c r="N1048576" i="45"/>
  <c r="M1048576" i="45"/>
  <c r="L1048576" i="45"/>
  <c r="K1048576" i="45"/>
  <c r="J1048576" i="45"/>
  <c r="I1048576" i="45"/>
  <c r="H1048576" i="45"/>
  <c r="G1048576" i="45"/>
  <c r="M21" i="49"/>
  <c r="M18" i="49"/>
  <c r="H19" i="49"/>
  <c r="Q19" i="49"/>
  <c r="M17" i="49"/>
  <c r="L78" i="45"/>
  <c r="L81" i="40"/>
  <c r="I81" i="40"/>
  <c r="I80" i="40"/>
  <c r="P79" i="40"/>
  <c r="M79" i="40"/>
  <c r="I79" i="40"/>
  <c r="H79" i="40"/>
  <c r="R23" i="49" l="1"/>
  <c r="P21" i="49"/>
  <c r="L24" i="49"/>
  <c r="C22" i="49"/>
  <c r="H21" i="49"/>
  <c r="H22" i="49"/>
  <c r="M23" i="49"/>
  <c r="N24" i="49"/>
  <c r="Q22" i="49"/>
  <c r="H18" i="49"/>
  <c r="M24" i="49"/>
  <c r="N24" i="48"/>
  <c r="Q22" i="48"/>
  <c r="J23" i="48"/>
  <c r="H24" i="48"/>
  <c r="Q24" i="48"/>
  <c r="R24" i="48"/>
  <c r="M23" i="48"/>
  <c r="M20" i="48"/>
  <c r="P23" i="48"/>
  <c r="C21" i="48"/>
  <c r="O25" i="48" s="1"/>
  <c r="I82" i="45"/>
  <c r="M78" i="45"/>
  <c r="I73" i="45"/>
  <c r="Q78" i="45"/>
  <c r="L85" i="45"/>
  <c r="L83" i="45"/>
  <c r="M85" i="45"/>
  <c r="Q79" i="45"/>
  <c r="P82" i="45"/>
  <c r="P84" i="45"/>
  <c r="R84" i="45"/>
  <c r="N85" i="45"/>
  <c r="H82" i="45"/>
  <c r="P83" i="45"/>
  <c r="P81" i="45"/>
  <c r="R85" i="40"/>
  <c r="Q82" i="40"/>
  <c r="C83" i="40"/>
  <c r="N84" i="40"/>
  <c r="N23" i="49"/>
  <c r="Q21" i="49"/>
  <c r="J22" i="49"/>
  <c r="Q20" i="49"/>
  <c r="C21" i="49"/>
  <c r="N22" i="49"/>
  <c r="Q23" i="49"/>
  <c r="I21" i="49"/>
  <c r="Q84" i="45"/>
  <c r="Q80" i="45"/>
  <c r="C82" i="45"/>
  <c r="J83" i="45"/>
  <c r="Q82" i="45"/>
  <c r="H81" i="45"/>
  <c r="Q81" i="45"/>
  <c r="M81" i="45"/>
  <c r="I21" i="48"/>
  <c r="Q23" i="48"/>
  <c r="R23" i="48"/>
  <c r="L19" i="48"/>
  <c r="J22" i="48"/>
  <c r="H20" i="48"/>
  <c r="C16" i="48"/>
  <c r="C19" i="48"/>
  <c r="G23" i="48" s="1"/>
  <c r="I19" i="48"/>
  <c r="M22" i="48"/>
  <c r="L21" i="48"/>
  <c r="P22" i="48"/>
  <c r="C11" i="48"/>
  <c r="N21" i="48"/>
  <c r="P17" i="48"/>
  <c r="N23" i="48"/>
  <c r="R84" i="40"/>
  <c r="Q81" i="40"/>
  <c r="I82" i="40"/>
  <c r="C82" i="40"/>
  <c r="G86" i="40" s="1"/>
  <c r="Q79" i="40"/>
  <c r="J82" i="40"/>
  <c r="L84" i="40"/>
  <c r="Q80" i="40"/>
  <c r="M84" i="40"/>
  <c r="R83" i="40"/>
  <c r="C12" i="48"/>
  <c r="C20" i="48"/>
  <c r="G24" i="48" s="1"/>
  <c r="M21" i="48"/>
  <c r="P19" i="48"/>
  <c r="C15" i="48"/>
  <c r="H21" i="48"/>
  <c r="P21" i="48"/>
  <c r="H17" i="48"/>
  <c r="P20" i="48"/>
  <c r="C17" i="48"/>
  <c r="J21" i="48"/>
  <c r="I18" i="48"/>
  <c r="C18" i="48"/>
  <c r="N21" i="49"/>
  <c r="R22" i="49"/>
  <c r="J21" i="49"/>
  <c r="N83" i="45"/>
  <c r="H80" i="45"/>
  <c r="N82" i="45"/>
  <c r="M79" i="45"/>
  <c r="R83" i="45"/>
  <c r="J82" i="45"/>
  <c r="R82" i="40"/>
  <c r="N83" i="40"/>
  <c r="N82" i="40"/>
  <c r="L80" i="40"/>
  <c r="P81" i="40"/>
  <c r="L81" i="45"/>
  <c r="P19" i="49"/>
  <c r="L17" i="49"/>
  <c r="P20" i="49"/>
  <c r="P18" i="49"/>
  <c r="L19" i="49"/>
  <c r="L20" i="49"/>
  <c r="L18" i="49"/>
  <c r="L20" i="48"/>
  <c r="Q17" i="48"/>
  <c r="M17" i="48"/>
  <c r="L18" i="48"/>
  <c r="H18" i="48"/>
  <c r="Q19" i="48"/>
  <c r="L17" i="48"/>
  <c r="P18" i="48"/>
  <c r="Q20" i="48"/>
  <c r="H17" i="49"/>
  <c r="P17" i="49"/>
  <c r="Q18" i="49"/>
  <c r="Q17" i="49"/>
  <c r="I17" i="48"/>
  <c r="Q18" i="48"/>
  <c r="I78" i="45"/>
  <c r="H73" i="45"/>
  <c r="H78" i="45"/>
  <c r="Q73" i="45"/>
  <c r="P78" i="45"/>
  <c r="P73" i="45"/>
  <c r="P79" i="45"/>
  <c r="H79" i="45"/>
  <c r="I79" i="45"/>
  <c r="H78" i="40"/>
  <c r="I78" i="40"/>
  <c r="L78" i="40"/>
  <c r="M78" i="40"/>
  <c r="P78" i="40"/>
  <c r="Q78" i="40"/>
  <c r="Q76" i="40"/>
  <c r="M75" i="40"/>
  <c r="M73" i="40"/>
  <c r="H16" i="49"/>
  <c r="I16" i="49"/>
  <c r="L16" i="49"/>
  <c r="M16" i="49"/>
  <c r="P16" i="49"/>
  <c r="Q16" i="49"/>
  <c r="H14" i="49"/>
  <c r="P15" i="49"/>
  <c r="H10" i="49"/>
  <c r="L12" i="49"/>
  <c r="L11" i="49"/>
  <c r="I16" i="48"/>
  <c r="H16" i="48"/>
  <c r="M16" i="48"/>
  <c r="L15" i="48"/>
  <c r="M12" i="48"/>
  <c r="L11" i="48"/>
  <c r="L16" i="48"/>
  <c r="P16" i="48"/>
  <c r="H77" i="45"/>
  <c r="I77" i="45"/>
  <c r="L77" i="45"/>
  <c r="M77" i="45"/>
  <c r="P77" i="45"/>
  <c r="Q77" i="45"/>
  <c r="Q76" i="45"/>
  <c r="H77" i="40"/>
  <c r="I77" i="40"/>
  <c r="L77" i="40"/>
  <c r="P77" i="40"/>
  <c r="H74" i="40"/>
  <c r="L73" i="40"/>
  <c r="H15" i="49"/>
  <c r="I15" i="49"/>
  <c r="L15" i="49"/>
  <c r="Q15" i="49"/>
  <c r="M10" i="49"/>
  <c r="H15" i="48"/>
  <c r="I15" i="48"/>
  <c r="M15" i="48"/>
  <c r="P15" i="48"/>
  <c r="Q15" i="48"/>
  <c r="I11" i="48"/>
  <c r="H76" i="45"/>
  <c r="I76" i="45"/>
  <c r="L76" i="45"/>
  <c r="M76" i="45"/>
  <c r="P76" i="45"/>
  <c r="H74" i="45"/>
  <c r="H76" i="40"/>
  <c r="I76" i="40"/>
  <c r="L76" i="40"/>
  <c r="M76" i="40"/>
  <c r="I14" i="49"/>
  <c r="L14" i="49"/>
  <c r="M14" i="49"/>
  <c r="Q14" i="49"/>
  <c r="I11" i="49"/>
  <c r="H14" i="48"/>
  <c r="I14" i="48"/>
  <c r="L14" i="48"/>
  <c r="P14" i="48"/>
  <c r="H11" i="48"/>
  <c r="M13" i="48"/>
  <c r="P75" i="45"/>
  <c r="M75" i="45"/>
  <c r="L75" i="45"/>
  <c r="I75" i="45"/>
  <c r="H75" i="45"/>
  <c r="H72" i="45"/>
  <c r="M74" i="45"/>
  <c r="H75" i="40"/>
  <c r="I75" i="40"/>
  <c r="L75" i="40"/>
  <c r="I13" i="49"/>
  <c r="L13" i="49"/>
  <c r="M13" i="49"/>
  <c r="Q13" i="49"/>
  <c r="H13" i="48"/>
  <c r="I13" i="48"/>
  <c r="L13" i="48"/>
  <c r="P13" i="48"/>
  <c r="Q13" i="48"/>
  <c r="L74" i="45"/>
  <c r="P74" i="45"/>
  <c r="L74" i="40"/>
  <c r="M74" i="40"/>
  <c r="I72" i="40"/>
  <c r="M12" i="49"/>
  <c r="P12" i="49"/>
  <c r="Q12" i="49"/>
  <c r="I12" i="48"/>
  <c r="L12" i="48"/>
  <c r="P12" i="48"/>
  <c r="P72" i="45"/>
  <c r="M72" i="45"/>
  <c r="H73" i="40"/>
  <c r="I73" i="40"/>
  <c r="P73" i="40"/>
  <c r="Q11" i="49"/>
  <c r="M11" i="48"/>
  <c r="P11" i="48"/>
  <c r="Q11" i="48"/>
  <c r="I72" i="45"/>
  <c r="L72" i="45"/>
  <c r="L72" i="40"/>
  <c r="M72" i="40"/>
  <c r="K25" i="48" l="1"/>
  <c r="G25" i="48"/>
  <c r="O25" i="49"/>
  <c r="G25" i="49"/>
  <c r="O86" i="45"/>
  <c r="G86" i="45"/>
  <c r="O86" i="40"/>
  <c r="O24" i="48"/>
  <c r="K24" i="48"/>
  <c r="O23" i="48"/>
  <c r="O21" i="48"/>
  <c r="K23" i="48"/>
  <c r="K22" i="48"/>
  <c r="O22" i="48"/>
  <c r="G21" i="48"/>
  <c r="K21" i="48"/>
  <c r="G22" i="48"/>
  <c r="Q72" i="40"/>
  <c r="Q77" i="40"/>
  <c r="M77" i="40"/>
  <c r="Q75" i="40"/>
  <c r="M15" i="49"/>
  <c r="H13" i="49"/>
  <c r="I12" i="49"/>
  <c r="P14" i="49"/>
  <c r="P13" i="49"/>
  <c r="Q12" i="48"/>
  <c r="Q14" i="48"/>
  <c r="Q16" i="48"/>
  <c r="H12" i="48"/>
  <c r="I74" i="45"/>
  <c r="Q75" i="45"/>
  <c r="Q74" i="45"/>
  <c r="Q72" i="45"/>
  <c r="P75" i="40"/>
  <c r="P74" i="40"/>
  <c r="P76" i="40"/>
  <c r="M11" i="49"/>
  <c r="M14" i="48"/>
  <c r="I74" i="40"/>
  <c r="Q74" i="40"/>
  <c r="H12" i="49"/>
  <c r="H11" i="49"/>
  <c r="L10" i="49"/>
  <c r="H72" i="40"/>
  <c r="P11" i="49"/>
  <c r="Q73" i="40"/>
  <c r="P72" i="40"/>
  <c r="P10" i="49"/>
  <c r="I10" i="49"/>
  <c r="Q10" i="49"/>
  <c r="Q10" i="48" l="1"/>
  <c r="P10" i="48"/>
  <c r="M10" i="48"/>
  <c r="L10" i="48"/>
  <c r="I10" i="48"/>
  <c r="H10" i="48"/>
  <c r="H71" i="45"/>
  <c r="I71" i="45"/>
  <c r="L71" i="45"/>
  <c r="M71" i="45"/>
  <c r="P71" i="45"/>
  <c r="Q71" i="45"/>
  <c r="H70" i="45"/>
  <c r="M70" i="45"/>
  <c r="H71" i="40"/>
  <c r="I71" i="40"/>
  <c r="L71" i="40"/>
  <c r="M71" i="40"/>
  <c r="P71" i="40"/>
  <c r="Q71" i="40"/>
  <c r="M70" i="40"/>
  <c r="L70" i="45"/>
  <c r="P70" i="45"/>
  <c r="H70" i="40"/>
  <c r="L70" i="40"/>
  <c r="P70" i="40"/>
  <c r="I70" i="40" l="1"/>
  <c r="Q70" i="40"/>
  <c r="H69" i="45"/>
  <c r="I69" i="45"/>
  <c r="L69" i="45"/>
  <c r="M69" i="45"/>
  <c r="P69" i="45"/>
  <c r="Q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L69" i="40"/>
  <c r="M69" i="40"/>
  <c r="P69" i="40"/>
  <c r="Q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I70" i="45" l="1"/>
  <c r="Q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H66" i="40" l="1"/>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6" i="48" l="1"/>
  <c r="N10" i="48"/>
  <c r="J10" i="48"/>
  <c r="N13" i="48"/>
  <c r="N11" i="48"/>
  <c r="N14" i="48"/>
  <c r="J11" i="48"/>
  <c r="J15" i="48"/>
  <c r="N18" i="48"/>
  <c r="J18" i="48"/>
  <c r="R15" i="48"/>
  <c r="R14" i="48"/>
  <c r="R13" i="48"/>
  <c r="J13" i="48"/>
  <c r="R16" i="48"/>
  <c r="N16" i="48"/>
  <c r="J19" i="48"/>
  <c r="N15" i="48"/>
  <c r="J12" i="48"/>
  <c r="R10" i="48"/>
  <c r="R11" i="48"/>
  <c r="R12" i="48"/>
  <c r="N12" i="48"/>
  <c r="O10" i="48"/>
  <c r="J20" i="48"/>
  <c r="G12" i="48"/>
  <c r="J17" i="48"/>
  <c r="R18" i="48"/>
  <c r="R17" i="48"/>
  <c r="N20" i="48"/>
  <c r="R19" i="48"/>
  <c r="R20" i="48"/>
  <c r="G11" i="48"/>
  <c r="K10" i="48"/>
  <c r="J14" i="48"/>
  <c r="N17" i="48"/>
  <c r="J16" i="48"/>
  <c r="G16" i="48"/>
  <c r="N19" i="48"/>
  <c r="O14" i="48"/>
  <c r="O15" i="48"/>
  <c r="G10" i="48" l="1"/>
  <c r="G20" i="48"/>
  <c r="K18" i="48"/>
  <c r="G17" i="48"/>
  <c r="K11" i="48"/>
  <c r="K14" i="48"/>
  <c r="G14" i="48"/>
  <c r="K12" i="48"/>
  <c r="G19" i="48"/>
  <c r="K15" i="48"/>
  <c r="O17" i="48"/>
  <c r="K17" i="48"/>
  <c r="G13" i="48"/>
  <c r="G15" i="48"/>
  <c r="O18" i="48"/>
  <c r="O13" i="48"/>
  <c r="K19" i="48"/>
  <c r="K16" i="48"/>
  <c r="G18" i="48"/>
  <c r="O20" i="48"/>
  <c r="O12" i="48"/>
  <c r="O16" i="48"/>
  <c r="K20" i="48"/>
  <c r="O11" i="48"/>
  <c r="O19" i="48"/>
  <c r="K13" i="48"/>
  <c r="N10" i="49"/>
  <c r="C6" i="49"/>
  <c r="N13" i="49"/>
  <c r="J10" i="49"/>
  <c r="N12" i="49"/>
  <c r="R10" i="49"/>
  <c r="R12" i="49"/>
  <c r="R11" i="49"/>
  <c r="N11" i="49"/>
  <c r="R16" i="49"/>
  <c r="R15" i="49"/>
  <c r="R14" i="49"/>
  <c r="N16" i="49"/>
  <c r="R13" i="49"/>
  <c r="J13" i="49"/>
  <c r="N14" i="49"/>
  <c r="J11" i="49"/>
  <c r="J12" i="49"/>
  <c r="N15" i="49"/>
  <c r="J16" i="49"/>
  <c r="N19" i="49"/>
  <c r="C9" i="49"/>
  <c r="C16" i="49"/>
  <c r="C7" i="49"/>
  <c r="C11" i="49"/>
  <c r="C8" i="49"/>
  <c r="C12" i="49"/>
  <c r="C19" i="49"/>
  <c r="G23" i="49" s="1"/>
  <c r="J19" i="49"/>
  <c r="C20" i="49"/>
  <c r="J20" i="49"/>
  <c r="C10" i="49"/>
  <c r="C18" i="49"/>
  <c r="J18" i="49"/>
  <c r="J15" i="49"/>
  <c r="C15" i="49"/>
  <c r="G15" i="49" s="1"/>
  <c r="N18" i="49"/>
  <c r="J14" i="49"/>
  <c r="C14" i="49"/>
  <c r="N17" i="49"/>
  <c r="R17" i="49"/>
  <c r="R18" i="49"/>
  <c r="R20" i="49"/>
  <c r="N20" i="49"/>
  <c r="J17" i="49"/>
  <c r="C17" i="49"/>
  <c r="R19" i="49"/>
  <c r="C13" i="49"/>
  <c r="O10" i="49" l="1"/>
  <c r="K25" i="49"/>
  <c r="O23" i="49"/>
  <c r="O24" i="49"/>
  <c r="K24" i="49"/>
  <c r="K23" i="49"/>
  <c r="G24" i="49"/>
  <c r="G11" i="49"/>
  <c r="K22" i="49"/>
  <c r="G10" i="49"/>
  <c r="K21" i="49"/>
  <c r="G22" i="49"/>
  <c r="O15" i="49"/>
  <c r="G21" i="49"/>
  <c r="O21" i="49"/>
  <c r="O22" i="49"/>
  <c r="K17" i="49"/>
  <c r="G17" i="49"/>
  <c r="G16" i="49"/>
  <c r="K14" i="49"/>
  <c r="G20" i="49"/>
  <c r="G19" i="49"/>
  <c r="O14" i="49"/>
  <c r="K15" i="49"/>
  <c r="O20" i="49"/>
  <c r="O13" i="49"/>
  <c r="K16" i="49"/>
  <c r="K20" i="49"/>
  <c r="K11" i="49"/>
  <c r="O16" i="49"/>
  <c r="K18" i="49"/>
  <c r="O11" i="49"/>
  <c r="G14" i="49"/>
  <c r="G12" i="49"/>
  <c r="K10" i="49"/>
  <c r="O19" i="49"/>
  <c r="K12" i="49"/>
  <c r="O12" i="49"/>
  <c r="G18" i="49"/>
  <c r="K13" i="49"/>
  <c r="G13" i="49"/>
  <c r="K19" i="49"/>
  <c r="O17" i="49"/>
  <c r="O18" i="49"/>
  <c r="C9" i="45"/>
  <c r="J17" i="45"/>
  <c r="N20" i="45"/>
  <c r="N58" i="45"/>
  <c r="J55" i="45"/>
  <c r="C8" i="45"/>
  <c r="N35" i="45"/>
  <c r="J32" i="45"/>
  <c r="J60" i="45"/>
  <c r="N63" i="45"/>
  <c r="N28" i="45"/>
  <c r="J25" i="45"/>
  <c r="J57" i="45"/>
  <c r="N60" i="45"/>
  <c r="N23" i="45"/>
  <c r="J20" i="45"/>
  <c r="J53" i="45"/>
  <c r="N56" i="45"/>
  <c r="J48" i="45"/>
  <c r="N51" i="45"/>
  <c r="N40" i="45"/>
  <c r="J37" i="45"/>
  <c r="J33" i="45"/>
  <c r="N36" i="45"/>
  <c r="J35" i="45"/>
  <c r="N38" i="45"/>
  <c r="N19" i="45"/>
  <c r="J16" i="45"/>
  <c r="J24" i="45"/>
  <c r="N27" i="45"/>
  <c r="J47" i="45"/>
  <c r="N50" i="45"/>
  <c r="J29" i="45"/>
  <c r="N32" i="45"/>
  <c r="J64" i="45"/>
  <c r="N67" i="45"/>
  <c r="J28" i="45"/>
  <c r="N31" i="45"/>
  <c r="N42" i="45"/>
  <c r="J39" i="45"/>
  <c r="C6" i="45"/>
  <c r="J44" i="45"/>
  <c r="N47" i="45"/>
  <c r="J56" i="45"/>
  <c r="N59" i="45"/>
  <c r="N22" i="45"/>
  <c r="J19" i="45"/>
  <c r="J51" i="45"/>
  <c r="N54" i="45"/>
  <c r="J36" i="45"/>
  <c r="N39" i="45"/>
  <c r="N64" i="45"/>
  <c r="J61" i="45"/>
  <c r="J27" i="45"/>
  <c r="N30" i="45"/>
  <c r="J52" i="45"/>
  <c r="N55" i="45"/>
  <c r="J65" i="45"/>
  <c r="N68" i="45"/>
  <c r="N15" i="45"/>
  <c r="J12" i="45"/>
  <c r="J15" i="45"/>
  <c r="N18" i="45"/>
  <c r="J62" i="45"/>
  <c r="N65" i="45"/>
  <c r="R62" i="45"/>
  <c r="R63" i="45"/>
  <c r="R64" i="45"/>
  <c r="R65" i="45"/>
  <c r="R61" i="45"/>
  <c r="J58" i="45"/>
  <c r="N61" i="45"/>
  <c r="R58" i="45"/>
  <c r="R59" i="45"/>
  <c r="R60" i="45"/>
  <c r="N53" i="45"/>
  <c r="R50" i="45"/>
  <c r="R51" i="45"/>
  <c r="J50" i="45"/>
  <c r="R52" i="45"/>
  <c r="R53" i="45"/>
  <c r="J46" i="45"/>
  <c r="N49" i="45"/>
  <c r="R46" i="45"/>
  <c r="R49" i="45"/>
  <c r="R47" i="45"/>
  <c r="R48" i="45"/>
  <c r="J43" i="45"/>
  <c r="N46" i="45"/>
  <c r="N34" i="45"/>
  <c r="J31" i="45"/>
  <c r="J13" i="45"/>
  <c r="N16" i="45"/>
  <c r="N66" i="45"/>
  <c r="J63" i="45"/>
  <c r="J54" i="45"/>
  <c r="N57" i="45"/>
  <c r="R54" i="45"/>
  <c r="R57" i="45"/>
  <c r="R55" i="45"/>
  <c r="R56" i="45"/>
  <c r="N48" i="45"/>
  <c r="J45" i="45"/>
  <c r="R42" i="45"/>
  <c r="R43" i="45"/>
  <c r="R44" i="45"/>
  <c r="R45" i="45"/>
  <c r="J42" i="45"/>
  <c r="N45" i="45"/>
  <c r="R34" i="45"/>
  <c r="R35" i="45"/>
  <c r="R36" i="45"/>
  <c r="R37" i="45"/>
  <c r="J34" i="45"/>
  <c r="N37" i="45"/>
  <c r="R33" i="45"/>
  <c r="J30" i="45"/>
  <c r="N33" i="45"/>
  <c r="R32" i="45"/>
  <c r="R30" i="45"/>
  <c r="R31" i="45"/>
  <c r="R25" i="45"/>
  <c r="J22" i="45"/>
  <c r="N25" i="45"/>
  <c r="R23" i="45"/>
  <c r="R22" i="45"/>
  <c r="R24" i="45"/>
  <c r="N24" i="45"/>
  <c r="J21" i="45"/>
  <c r="R18" i="45"/>
  <c r="R19" i="45"/>
  <c r="R20" i="45"/>
  <c r="R21" i="45"/>
  <c r="J18" i="45"/>
  <c r="N21" i="45"/>
  <c r="R40" i="45"/>
  <c r="N41" i="45"/>
  <c r="R38" i="45"/>
  <c r="R39" i="45"/>
  <c r="R41" i="45"/>
  <c r="J38" i="45"/>
  <c r="R28" i="45"/>
  <c r="J26" i="45"/>
  <c r="N29" i="45"/>
  <c r="R26" i="45"/>
  <c r="R27" i="45"/>
  <c r="R29" i="45"/>
  <c r="J14" i="45"/>
  <c r="R16" i="45"/>
  <c r="R17" i="45"/>
  <c r="N17" i="45"/>
  <c r="R14" i="45"/>
  <c r="R15" i="45"/>
  <c r="N43" i="45"/>
  <c r="J40" i="45"/>
  <c r="N62" i="45"/>
  <c r="J59" i="45"/>
  <c r="N44" i="45"/>
  <c r="J41" i="45"/>
  <c r="J23" i="45"/>
  <c r="N26" i="45"/>
  <c r="R12" i="45"/>
  <c r="R13" i="45"/>
  <c r="R10" i="45"/>
  <c r="N13" i="45"/>
  <c r="J10" i="45"/>
  <c r="R11" i="45"/>
  <c r="N52" i="45"/>
  <c r="J49" i="45"/>
  <c r="J11" i="45"/>
  <c r="N14" i="45"/>
  <c r="C7" i="45"/>
  <c r="R66" i="45"/>
  <c r="R67" i="45"/>
  <c r="R68" i="45"/>
  <c r="J66" i="45"/>
  <c r="R69" i="45"/>
  <c r="N69" i="45"/>
  <c r="J68" i="45"/>
  <c r="N71" i="45"/>
  <c r="J67" i="45"/>
  <c r="N70" i="45"/>
  <c r="J69" i="45"/>
  <c r="N72" i="45"/>
  <c r="N75" i="45"/>
  <c r="J72" i="45"/>
  <c r="N78" i="45"/>
  <c r="J75" i="45"/>
  <c r="J71" i="45"/>
  <c r="N74" i="45"/>
  <c r="J74" i="45"/>
  <c r="R77" i="45"/>
  <c r="N77" i="45"/>
  <c r="R75" i="45"/>
  <c r="R74" i="45"/>
  <c r="R76" i="45"/>
  <c r="C29" i="45"/>
  <c r="C53" i="45"/>
  <c r="C61" i="45"/>
  <c r="C69" i="45"/>
  <c r="J76" i="45"/>
  <c r="N79" i="45"/>
  <c r="C16" i="45"/>
  <c r="C24" i="45"/>
  <c r="C32" i="45"/>
  <c r="C40" i="45"/>
  <c r="C48" i="45"/>
  <c r="C56" i="45"/>
  <c r="C64" i="45"/>
  <c r="C72" i="45"/>
  <c r="J79" i="45"/>
  <c r="C11" i="45"/>
  <c r="C19" i="45"/>
  <c r="C27" i="45"/>
  <c r="C35" i="45"/>
  <c r="C43" i="45"/>
  <c r="C51" i="45"/>
  <c r="C59" i="45"/>
  <c r="C67" i="45"/>
  <c r="C75" i="45"/>
  <c r="C79" i="45"/>
  <c r="C22" i="45"/>
  <c r="C30" i="45"/>
  <c r="C38" i="45"/>
  <c r="C46" i="45"/>
  <c r="C54" i="45"/>
  <c r="C62" i="45"/>
  <c r="C45" i="45"/>
  <c r="C17" i="45"/>
  <c r="C25" i="45"/>
  <c r="C33" i="45"/>
  <c r="C41" i="45"/>
  <c r="C49" i="45"/>
  <c r="C57" i="45"/>
  <c r="C65" i="45"/>
  <c r="C13" i="45"/>
  <c r="C21" i="45"/>
  <c r="G21" i="45" s="1"/>
  <c r="C37" i="45"/>
  <c r="C81" i="45"/>
  <c r="G85" i="45" s="1"/>
  <c r="J81" i="45"/>
  <c r="C14" i="45"/>
  <c r="N76" i="45"/>
  <c r="C73" i="45"/>
  <c r="J73" i="45"/>
  <c r="R79" i="45"/>
  <c r="R80" i="45"/>
  <c r="R78" i="45"/>
  <c r="N81" i="45"/>
  <c r="J78" i="45"/>
  <c r="C78" i="45"/>
  <c r="R81" i="45"/>
  <c r="C12" i="45"/>
  <c r="C20" i="45"/>
  <c r="C28" i="45"/>
  <c r="C36" i="45"/>
  <c r="C44" i="45"/>
  <c r="C52" i="45"/>
  <c r="C60" i="45"/>
  <c r="C68" i="45"/>
  <c r="C76" i="45"/>
  <c r="C23" i="45"/>
  <c r="C31" i="45"/>
  <c r="C39" i="45"/>
  <c r="C47" i="45"/>
  <c r="C55" i="45"/>
  <c r="G55" i="45" s="1"/>
  <c r="C63" i="45"/>
  <c r="C71" i="45"/>
  <c r="C80" i="45"/>
  <c r="G84" i="45" s="1"/>
  <c r="J80" i="45"/>
  <c r="C15" i="45"/>
  <c r="R70" i="45"/>
  <c r="R71" i="45"/>
  <c r="J70" i="45"/>
  <c r="R72" i="45"/>
  <c r="R73" i="45"/>
  <c r="C70" i="45"/>
  <c r="N73" i="45"/>
  <c r="J77" i="45"/>
  <c r="N80" i="45"/>
  <c r="C10" i="45"/>
  <c r="C18" i="45"/>
  <c r="O18" i="45" s="1"/>
  <c r="C26" i="45"/>
  <c r="C34" i="45"/>
  <c r="C42" i="45"/>
  <c r="C50" i="45"/>
  <c r="C58" i="45"/>
  <c r="C66" i="45"/>
  <c r="C74" i="45"/>
  <c r="C77" i="45"/>
  <c r="G68" i="45" l="1"/>
  <c r="G73" i="45"/>
  <c r="K86" i="45"/>
  <c r="O26" i="45"/>
  <c r="G12" i="45"/>
  <c r="O36" i="45"/>
  <c r="G13" i="45"/>
  <c r="O85" i="45"/>
  <c r="K85" i="45"/>
  <c r="G64" i="45"/>
  <c r="G45" i="45"/>
  <c r="O10" i="45"/>
  <c r="O84" i="45"/>
  <c r="K84" i="45"/>
  <c r="G63" i="45"/>
  <c r="G60" i="45"/>
  <c r="G65" i="45"/>
  <c r="G56" i="45"/>
  <c r="O51" i="45"/>
  <c r="G66" i="45"/>
  <c r="K44" i="45"/>
  <c r="O59" i="45"/>
  <c r="O42" i="45"/>
  <c r="K83" i="45"/>
  <c r="O40" i="45"/>
  <c r="G52" i="45"/>
  <c r="G76" i="45"/>
  <c r="O82" i="45"/>
  <c r="G82" i="45"/>
  <c r="O83" i="45"/>
  <c r="G33" i="45"/>
  <c r="G19" i="45"/>
  <c r="G51" i="45"/>
  <c r="G37" i="45"/>
  <c r="K33" i="45"/>
  <c r="O37" i="45"/>
  <c r="G20" i="45"/>
  <c r="G79" i="45"/>
  <c r="K82" i="45"/>
  <c r="G83" i="45"/>
  <c r="O64" i="45"/>
  <c r="G24" i="45"/>
  <c r="G77" i="45"/>
  <c r="O53" i="45"/>
  <c r="G34" i="45"/>
  <c r="O48" i="45"/>
  <c r="K36" i="45"/>
  <c r="O65" i="45"/>
  <c r="G30" i="45"/>
  <c r="G47" i="45"/>
  <c r="G16" i="45"/>
  <c r="O57" i="45"/>
  <c r="K25" i="45"/>
  <c r="O52" i="45"/>
  <c r="K77" i="45"/>
  <c r="K50" i="45"/>
  <c r="O76" i="45"/>
  <c r="O28" i="45"/>
  <c r="G17" i="45"/>
  <c r="K72" i="45"/>
  <c r="G26" i="45"/>
  <c r="O22" i="45"/>
  <c r="O45" i="45"/>
  <c r="O72" i="45"/>
  <c r="G80" i="45"/>
  <c r="G39" i="45"/>
  <c r="O80" i="45"/>
  <c r="O41" i="45"/>
  <c r="O34" i="45"/>
  <c r="O20" i="45"/>
  <c r="K74" i="45"/>
  <c r="K31" i="45"/>
  <c r="K47" i="45"/>
  <c r="G14" i="45"/>
  <c r="K60" i="45"/>
  <c r="O39" i="45"/>
  <c r="K78" i="45"/>
  <c r="K14" i="45"/>
  <c r="G61" i="45"/>
  <c r="K26" i="45"/>
  <c r="K39" i="45"/>
  <c r="K52" i="45"/>
  <c r="K41" i="45"/>
  <c r="K70" i="45"/>
  <c r="G40" i="45"/>
  <c r="K56" i="45"/>
  <c r="G50" i="45"/>
  <c r="O35" i="45"/>
  <c r="K13" i="45"/>
  <c r="G28" i="45"/>
  <c r="K81" i="45"/>
  <c r="G41" i="45"/>
  <c r="G78" i="45"/>
  <c r="G59" i="45"/>
  <c r="G72" i="45"/>
  <c r="K35" i="45"/>
  <c r="G29" i="45"/>
  <c r="G54" i="45"/>
  <c r="G67" i="45"/>
  <c r="G48" i="45"/>
  <c r="G23" i="45"/>
  <c r="G44" i="45"/>
  <c r="G57" i="45"/>
  <c r="O78" i="45"/>
  <c r="O32" i="45"/>
  <c r="K22" i="45"/>
  <c r="G32" i="45"/>
  <c r="K64" i="45"/>
  <c r="O77" i="45"/>
  <c r="O67" i="45"/>
  <c r="O58" i="45"/>
  <c r="O50" i="45"/>
  <c r="O44" i="45"/>
  <c r="O27" i="45"/>
  <c r="O12" i="45"/>
  <c r="G15" i="45"/>
  <c r="G36" i="45"/>
  <c r="O15" i="45"/>
  <c r="G81" i="45"/>
  <c r="G49" i="45"/>
  <c r="O73" i="45"/>
  <c r="O62" i="45"/>
  <c r="K57" i="45"/>
  <c r="G46" i="45"/>
  <c r="O38" i="45"/>
  <c r="O31" i="45"/>
  <c r="K62" i="45"/>
  <c r="G43" i="45"/>
  <c r="K75" i="45"/>
  <c r="K27" i="45"/>
  <c r="G53" i="45"/>
  <c r="K18" i="45"/>
  <c r="K23" i="45"/>
  <c r="O68" i="45"/>
  <c r="K69" i="45"/>
  <c r="K63" i="45"/>
  <c r="O14" i="45"/>
  <c r="K40" i="45"/>
  <c r="K76" i="45"/>
  <c r="G25" i="45"/>
  <c r="K48" i="45"/>
  <c r="G70" i="45"/>
  <c r="K65" i="45"/>
  <c r="O54" i="45"/>
  <c r="K49" i="45"/>
  <c r="G38" i="45"/>
  <c r="O24" i="45"/>
  <c r="K38" i="45"/>
  <c r="K67" i="45"/>
  <c r="K51" i="45"/>
  <c r="K46" i="45"/>
  <c r="O60" i="45"/>
  <c r="K45" i="45"/>
  <c r="K42" i="45"/>
  <c r="K16" i="45"/>
  <c r="O47" i="45"/>
  <c r="O75" i="45"/>
  <c r="G58" i="45"/>
  <c r="K53" i="45"/>
  <c r="O19" i="45"/>
  <c r="O13" i="45"/>
  <c r="O74" i="45"/>
  <c r="O66" i="45"/>
  <c r="O61" i="45"/>
  <c r="G42" i="45"/>
  <c r="K29" i="45"/>
  <c r="G18" i="45"/>
  <c r="O11" i="45"/>
  <c r="G31" i="45"/>
  <c r="K55" i="45"/>
  <c r="O16" i="45"/>
  <c r="K24" i="45"/>
  <c r="K68" i="45"/>
  <c r="O81" i="45"/>
  <c r="K73" i="45"/>
  <c r="O63" i="45"/>
  <c r="O55" i="45"/>
  <c r="O33" i="45"/>
  <c r="G75" i="45"/>
  <c r="G11" i="45"/>
  <c r="K43" i="45"/>
  <c r="G69" i="45"/>
  <c r="K30" i="45"/>
  <c r="O17" i="45"/>
  <c r="G35" i="45"/>
  <c r="K19" i="45"/>
  <c r="K32" i="45"/>
  <c r="K66" i="45"/>
  <c r="O49" i="45"/>
  <c r="O69" i="45"/>
  <c r="O21" i="45"/>
  <c r="K58" i="45"/>
  <c r="K15" i="45"/>
  <c r="K28" i="45"/>
  <c r="G62" i="45"/>
  <c r="O56" i="45"/>
  <c r="K54" i="45"/>
  <c r="K80" i="45"/>
  <c r="K61" i="45"/>
  <c r="O43" i="45"/>
  <c r="K37" i="45"/>
  <c r="O29" i="45"/>
  <c r="K21" i="45"/>
  <c r="G10" i="45"/>
  <c r="K34" i="45"/>
  <c r="O79" i="45"/>
  <c r="O71" i="45"/>
  <c r="O46" i="45"/>
  <c r="O30" i="45"/>
  <c r="G22" i="45"/>
  <c r="G27" i="45"/>
  <c r="K59" i="45"/>
  <c r="K71" i="45"/>
  <c r="K17" i="45"/>
  <c r="K20" i="45"/>
  <c r="O23" i="45"/>
  <c r="G74" i="45"/>
  <c r="G71" i="45"/>
  <c r="K79" i="45"/>
  <c r="O70" i="45"/>
  <c r="O25" i="45"/>
  <c r="N47" i="40"/>
  <c r="J44" i="40"/>
  <c r="C8" i="40"/>
  <c r="N48" i="40"/>
  <c r="J45" i="40"/>
  <c r="J13" i="40"/>
  <c r="N16" i="40"/>
  <c r="N44" i="40"/>
  <c r="J41" i="40"/>
  <c r="N38" i="40"/>
  <c r="J35" i="40"/>
  <c r="J55" i="40"/>
  <c r="N58" i="40"/>
  <c r="C6" i="40"/>
  <c r="N42" i="40"/>
  <c r="J39" i="40"/>
  <c r="J49" i="40"/>
  <c r="N52" i="40"/>
  <c r="J17" i="40"/>
  <c r="N20" i="40"/>
  <c r="J63" i="40"/>
  <c r="N66" i="40"/>
  <c r="N26" i="40"/>
  <c r="J23" i="40"/>
  <c r="N68" i="40"/>
  <c r="J65" i="40"/>
  <c r="J12" i="40"/>
  <c r="N15" i="40"/>
  <c r="N63" i="40"/>
  <c r="J60" i="40"/>
  <c r="J19" i="40"/>
  <c r="N22" i="40"/>
  <c r="N64" i="40"/>
  <c r="J61" i="40"/>
  <c r="J29" i="40"/>
  <c r="N32" i="40"/>
  <c r="J56" i="40"/>
  <c r="N59" i="40"/>
  <c r="J24" i="40"/>
  <c r="N27" i="40"/>
  <c r="N18" i="40"/>
  <c r="J15" i="40"/>
  <c r="J25" i="40"/>
  <c r="N28" i="40"/>
  <c r="N62" i="40"/>
  <c r="J59" i="40"/>
  <c r="R31" i="40"/>
  <c r="N33" i="40"/>
  <c r="R32" i="40"/>
  <c r="R30" i="40"/>
  <c r="R33" i="40"/>
  <c r="J30" i="40"/>
  <c r="N50" i="40"/>
  <c r="J47" i="40"/>
  <c r="N30" i="40"/>
  <c r="J27" i="40"/>
  <c r="N54" i="40"/>
  <c r="J51" i="40"/>
  <c r="J37" i="40"/>
  <c r="N40" i="40"/>
  <c r="N43" i="40"/>
  <c r="J40" i="40"/>
  <c r="N31" i="40"/>
  <c r="J28" i="40"/>
  <c r="C7" i="40"/>
  <c r="N39" i="40"/>
  <c r="J36" i="40"/>
  <c r="N23" i="40"/>
  <c r="J20" i="40"/>
  <c r="J43" i="40"/>
  <c r="N46" i="40"/>
  <c r="R26" i="40"/>
  <c r="J26" i="40"/>
  <c r="R27" i="40"/>
  <c r="R28" i="40"/>
  <c r="R29" i="40"/>
  <c r="N29" i="40"/>
  <c r="N56" i="40"/>
  <c r="J53" i="40"/>
  <c r="N24" i="40"/>
  <c r="J21" i="40"/>
  <c r="N67" i="40"/>
  <c r="J64" i="40"/>
  <c r="R65" i="40"/>
  <c r="R64" i="40"/>
  <c r="N65" i="40"/>
  <c r="R63" i="40"/>
  <c r="J62" i="40"/>
  <c r="R62" i="40"/>
  <c r="R60" i="40"/>
  <c r="R58" i="40"/>
  <c r="J58" i="40"/>
  <c r="R59" i="40"/>
  <c r="R61" i="40"/>
  <c r="N61" i="40"/>
  <c r="R21" i="40"/>
  <c r="J18" i="40"/>
  <c r="R18" i="40"/>
  <c r="R19" i="40"/>
  <c r="R20" i="40"/>
  <c r="N21" i="40"/>
  <c r="R25" i="40"/>
  <c r="J22" i="40"/>
  <c r="R23" i="40"/>
  <c r="N25" i="40"/>
  <c r="R22" i="40"/>
  <c r="R24" i="40"/>
  <c r="N37" i="40"/>
  <c r="R34" i="40"/>
  <c r="J34" i="40"/>
  <c r="R35" i="40"/>
  <c r="R36" i="40"/>
  <c r="R37" i="40"/>
  <c r="R46" i="40"/>
  <c r="R47" i="40"/>
  <c r="J46" i="40"/>
  <c r="R49" i="40"/>
  <c r="R48" i="40"/>
  <c r="N49" i="40"/>
  <c r="N53" i="40"/>
  <c r="R50" i="40"/>
  <c r="J50" i="40"/>
  <c r="R52" i="40"/>
  <c r="R51" i="40"/>
  <c r="R53" i="40"/>
  <c r="N17" i="40"/>
  <c r="J14" i="40"/>
  <c r="R17" i="40"/>
  <c r="R14" i="40"/>
  <c r="R15" i="40"/>
  <c r="R16" i="40"/>
  <c r="N19" i="40"/>
  <c r="J16" i="40"/>
  <c r="R39" i="40"/>
  <c r="R41" i="40"/>
  <c r="N41" i="40"/>
  <c r="R40" i="40"/>
  <c r="J38" i="40"/>
  <c r="R38" i="40"/>
  <c r="N45" i="40"/>
  <c r="R43" i="40"/>
  <c r="R42" i="40"/>
  <c r="R44" i="40"/>
  <c r="J42" i="40"/>
  <c r="R45" i="40"/>
  <c r="N57" i="40"/>
  <c r="R56" i="40"/>
  <c r="R57" i="40"/>
  <c r="R54" i="40"/>
  <c r="R55" i="40"/>
  <c r="J54" i="40"/>
  <c r="R11" i="40"/>
  <c r="R12" i="40"/>
  <c r="N13" i="40"/>
  <c r="R13" i="40"/>
  <c r="J10" i="40"/>
  <c r="R10" i="40"/>
  <c r="J33" i="40"/>
  <c r="N36" i="40"/>
  <c r="J57" i="40"/>
  <c r="N60" i="40"/>
  <c r="N34" i="40"/>
  <c r="J31" i="40"/>
  <c r="J52" i="40"/>
  <c r="N55" i="40"/>
  <c r="J48" i="40"/>
  <c r="N51" i="40"/>
  <c r="N14" i="40"/>
  <c r="J11" i="40"/>
  <c r="J32" i="40"/>
  <c r="N35" i="40"/>
  <c r="C9" i="40"/>
  <c r="R68" i="40"/>
  <c r="R67" i="40"/>
  <c r="J66" i="40"/>
  <c r="R66" i="40"/>
  <c r="N69" i="40"/>
  <c r="R69" i="40"/>
  <c r="J68" i="40"/>
  <c r="N71" i="40"/>
  <c r="J67" i="40"/>
  <c r="N70" i="40"/>
  <c r="J69" i="40"/>
  <c r="N72" i="40"/>
  <c r="J71" i="40"/>
  <c r="N74" i="40"/>
  <c r="R71" i="40"/>
  <c r="R70" i="40"/>
  <c r="J70" i="40"/>
  <c r="N73" i="40"/>
  <c r="R72" i="40"/>
  <c r="R73" i="40"/>
  <c r="J75" i="40"/>
  <c r="N78" i="40"/>
  <c r="N75" i="40"/>
  <c r="J72" i="40"/>
  <c r="N76" i="40"/>
  <c r="J73" i="40"/>
  <c r="R75" i="40"/>
  <c r="N77" i="40"/>
  <c r="R77" i="40"/>
  <c r="R74" i="40"/>
  <c r="R76" i="40"/>
  <c r="J74" i="40"/>
  <c r="J79" i="40"/>
  <c r="C44" i="40"/>
  <c r="C13" i="40"/>
  <c r="C21" i="40"/>
  <c r="C29" i="40"/>
  <c r="C37" i="40"/>
  <c r="C45" i="40"/>
  <c r="C53" i="40"/>
  <c r="C61" i="40"/>
  <c r="C69" i="40"/>
  <c r="C20" i="40"/>
  <c r="C60" i="40"/>
  <c r="C16" i="40"/>
  <c r="C24" i="40"/>
  <c r="C32" i="40"/>
  <c r="C40" i="40"/>
  <c r="C48" i="40"/>
  <c r="C56" i="40"/>
  <c r="C64" i="40"/>
  <c r="C72" i="40"/>
  <c r="C11" i="40"/>
  <c r="C19" i="40"/>
  <c r="C27" i="40"/>
  <c r="C35" i="40"/>
  <c r="C43" i="40"/>
  <c r="C51" i="40"/>
  <c r="C59" i="40"/>
  <c r="C67" i="40"/>
  <c r="C75" i="40"/>
  <c r="C79" i="40"/>
  <c r="C80" i="40"/>
  <c r="G84" i="40" s="1"/>
  <c r="J80" i="40"/>
  <c r="J76" i="40"/>
  <c r="C76" i="40"/>
  <c r="N79" i="40"/>
  <c r="C14" i="40"/>
  <c r="C22" i="40"/>
  <c r="C30" i="40"/>
  <c r="C38" i="40"/>
  <c r="C46" i="40"/>
  <c r="C54" i="40"/>
  <c r="C62" i="40"/>
  <c r="C70" i="40"/>
  <c r="J81" i="40"/>
  <c r="C17" i="40"/>
  <c r="C25" i="40"/>
  <c r="C33" i="40"/>
  <c r="C41" i="40"/>
  <c r="C49" i="40"/>
  <c r="C57" i="40"/>
  <c r="C65" i="40"/>
  <c r="C73" i="40"/>
  <c r="C81" i="40"/>
  <c r="G85" i="40" s="1"/>
  <c r="C12" i="40"/>
  <c r="C28" i="40"/>
  <c r="C36" i="40"/>
  <c r="C52" i="40"/>
  <c r="R78" i="40"/>
  <c r="J78" i="40"/>
  <c r="R81" i="40"/>
  <c r="R80" i="40"/>
  <c r="N81" i="40"/>
  <c r="C78" i="40"/>
  <c r="R79" i="40"/>
  <c r="J77" i="40"/>
  <c r="N80" i="40"/>
  <c r="C15" i="40"/>
  <c r="C23" i="40"/>
  <c r="C31" i="40"/>
  <c r="C39" i="40"/>
  <c r="C47" i="40"/>
  <c r="C55" i="40"/>
  <c r="C63" i="40"/>
  <c r="C71" i="40"/>
  <c r="C68" i="40"/>
  <c r="C10" i="40"/>
  <c r="C18" i="40"/>
  <c r="C26" i="40"/>
  <c r="C34" i="40"/>
  <c r="C42" i="40"/>
  <c r="C50" i="40"/>
  <c r="C58" i="40"/>
  <c r="C66" i="40"/>
  <c r="C74" i="40"/>
  <c r="C77" i="40"/>
  <c r="K86" i="40" l="1"/>
  <c r="O84" i="40"/>
  <c r="K85" i="40"/>
  <c r="O85" i="40"/>
  <c r="G13" i="40"/>
  <c r="G58" i="40"/>
  <c r="G75" i="40"/>
  <c r="K60" i="40"/>
  <c r="O53" i="40"/>
  <c r="K84" i="40"/>
  <c r="G62" i="40"/>
  <c r="G26" i="40"/>
  <c r="G25" i="40"/>
  <c r="G34" i="40"/>
  <c r="G28" i="40"/>
  <c r="G27" i="40"/>
  <c r="G16" i="40"/>
  <c r="G15" i="40"/>
  <c r="G21" i="40"/>
  <c r="G77" i="40"/>
  <c r="G29" i="40"/>
  <c r="G42" i="40"/>
  <c r="O69" i="40"/>
  <c r="G64" i="40"/>
  <c r="K44" i="40"/>
  <c r="O66" i="40"/>
  <c r="G56" i="40"/>
  <c r="K69" i="40"/>
  <c r="G48" i="40"/>
  <c r="O15" i="40"/>
  <c r="O21" i="40"/>
  <c r="G36" i="40"/>
  <c r="G59" i="40"/>
  <c r="G72" i="40"/>
  <c r="O45" i="40"/>
  <c r="G35" i="40"/>
  <c r="G54" i="40"/>
  <c r="G43" i="40"/>
  <c r="G60" i="40"/>
  <c r="K83" i="40"/>
  <c r="O77" i="40"/>
  <c r="G68" i="40"/>
  <c r="K81" i="40"/>
  <c r="O82" i="40"/>
  <c r="O83" i="40"/>
  <c r="G82" i="40"/>
  <c r="O49" i="40"/>
  <c r="K71" i="40"/>
  <c r="G81" i="40"/>
  <c r="G66" i="40"/>
  <c r="G79" i="40"/>
  <c r="K82" i="40"/>
  <c r="G83" i="40"/>
  <c r="G38" i="40"/>
  <c r="G19" i="40"/>
  <c r="G46" i="40"/>
  <c r="O20" i="40"/>
  <c r="K34" i="40"/>
  <c r="K52" i="40"/>
  <c r="K79" i="40"/>
  <c r="K54" i="40"/>
  <c r="G40" i="40"/>
  <c r="O61" i="40"/>
  <c r="K45" i="40"/>
  <c r="K21" i="40"/>
  <c r="G23" i="40"/>
  <c r="G12" i="40"/>
  <c r="K73" i="40"/>
  <c r="O47" i="40"/>
  <c r="K46" i="40"/>
  <c r="K43" i="40"/>
  <c r="K72" i="40"/>
  <c r="G11" i="40"/>
  <c r="O59" i="40"/>
  <c r="O18" i="40"/>
  <c r="G63" i="40"/>
  <c r="O16" i="40"/>
  <c r="K41" i="40"/>
  <c r="O62" i="40"/>
  <c r="O39" i="40"/>
  <c r="K75" i="40"/>
  <c r="G32" i="40"/>
  <c r="G61" i="40"/>
  <c r="K58" i="40"/>
  <c r="G33" i="40"/>
  <c r="G80" i="40"/>
  <c r="K38" i="40"/>
  <c r="G24" i="40"/>
  <c r="G53" i="40"/>
  <c r="O35" i="40"/>
  <c r="O33" i="40"/>
  <c r="O19" i="40"/>
  <c r="O50" i="40"/>
  <c r="K13" i="40"/>
  <c r="K49" i="40"/>
  <c r="K76" i="40"/>
  <c r="O64" i="40"/>
  <c r="G45" i="40"/>
  <c r="K53" i="40"/>
  <c r="K37" i="40"/>
  <c r="O41" i="40"/>
  <c r="G52" i="40"/>
  <c r="G73" i="40"/>
  <c r="O63" i="40"/>
  <c r="K23" i="40"/>
  <c r="K48" i="40"/>
  <c r="G50" i="40"/>
  <c r="G31" i="40"/>
  <c r="K68" i="40"/>
  <c r="G17" i="40"/>
  <c r="O67" i="40"/>
  <c r="K63" i="40"/>
  <c r="K40" i="40"/>
  <c r="O57" i="40"/>
  <c r="O32" i="40"/>
  <c r="K17" i="40"/>
  <c r="K78" i="40"/>
  <c r="K14" i="40"/>
  <c r="K32" i="40"/>
  <c r="K16" i="40"/>
  <c r="K77" i="40"/>
  <c r="O51" i="40"/>
  <c r="O44" i="40"/>
  <c r="O29" i="40"/>
  <c r="O10" i="40"/>
  <c r="G71" i="40"/>
  <c r="G55" i="40"/>
  <c r="O80" i="40"/>
  <c r="G65" i="40"/>
  <c r="G49" i="40"/>
  <c r="O71" i="40"/>
  <c r="O65" i="40"/>
  <c r="K57" i="40"/>
  <c r="O38" i="40"/>
  <c r="K25" i="40"/>
  <c r="G67" i="40"/>
  <c r="G51" i="40"/>
  <c r="G76" i="40"/>
  <c r="K35" i="40"/>
  <c r="K19" i="40"/>
  <c r="G69" i="40"/>
  <c r="K56" i="40"/>
  <c r="K31" i="40"/>
  <c r="K59" i="40"/>
  <c r="K74" i="40"/>
  <c r="K47" i="40"/>
  <c r="O36" i="40"/>
  <c r="K66" i="40"/>
  <c r="G57" i="40"/>
  <c r="G70" i="40"/>
  <c r="O46" i="40"/>
  <c r="K33" i="40"/>
  <c r="O25" i="40"/>
  <c r="O17" i="40"/>
  <c r="K62" i="40"/>
  <c r="K27" i="40"/>
  <c r="K64" i="40"/>
  <c r="O78" i="40"/>
  <c r="K61" i="40"/>
  <c r="O72" i="40"/>
  <c r="K65" i="40"/>
  <c r="O14" i="40"/>
  <c r="O60" i="40"/>
  <c r="O55" i="40"/>
  <c r="K70" i="40"/>
  <c r="O11" i="40"/>
  <c r="O74" i="40"/>
  <c r="O58" i="40"/>
  <c r="O42" i="40"/>
  <c r="O37" i="40"/>
  <c r="O26" i="40"/>
  <c r="G18" i="40"/>
  <c r="O13" i="40"/>
  <c r="K42" i="40"/>
  <c r="K39" i="40"/>
  <c r="K36" i="40"/>
  <c r="K20" i="40"/>
  <c r="O73" i="40"/>
  <c r="O54" i="40"/>
  <c r="O40" i="40"/>
  <c r="G30" i="40"/>
  <c r="G22" i="40"/>
  <c r="K22" i="40"/>
  <c r="K67" i="40"/>
  <c r="G20" i="40"/>
  <c r="G37" i="40"/>
  <c r="G44" i="40"/>
  <c r="O75" i="40"/>
  <c r="O12" i="40"/>
  <c r="O79" i="40"/>
  <c r="K28" i="40"/>
  <c r="O31" i="40"/>
  <c r="K30" i="40"/>
  <c r="O28" i="40"/>
  <c r="G10" i="40"/>
  <c r="G78" i="40"/>
  <c r="O70" i="40"/>
  <c r="O22" i="40"/>
  <c r="G74" i="40"/>
  <c r="K29" i="40"/>
  <c r="G47" i="40"/>
  <c r="G41" i="40"/>
  <c r="O68" i="40"/>
  <c r="O52" i="40"/>
  <c r="O43" i="40"/>
  <c r="O34" i="40"/>
  <c r="O27" i="40"/>
  <c r="K18" i="40"/>
  <c r="O81" i="40"/>
  <c r="O48" i="40"/>
  <c r="O30" i="40"/>
  <c r="O24" i="40"/>
  <c r="K50" i="40"/>
  <c r="K55" i="40"/>
  <c r="O56" i="40"/>
  <c r="O76" i="40"/>
  <c r="K26" i="40"/>
  <c r="K15" i="40"/>
  <c r="G14" i="40"/>
  <c r="K51" i="40"/>
  <c r="K24" i="40"/>
  <c r="K80" i="40"/>
  <c r="G39" i="40"/>
  <c r="O23" i="40"/>
</calcChain>
</file>

<file path=xl/sharedStrings.xml><?xml version="1.0" encoding="utf-8"?>
<sst xmlns="http://schemas.openxmlformats.org/spreadsheetml/2006/main" count="1383" uniqueCount="217">
  <si>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</si>
  <si>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</si>
  <si>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</si>
  <si>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</si>
  <si>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</si>
  <si>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</si>
  <si>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</si>
  <si>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</si>
  <si>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</si>
  <si>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</si>
  <si>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</si>
  <si>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</si>
  <si>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</si>
  <si>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</si>
  <si>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</si>
  <si>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</si>
  <si>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</si>
  <si>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</si>
  <si>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</si>
  <si>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</si>
  <si>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</si>
  <si>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</si>
  <si>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</si>
  <si>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</si>
  <si>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</si>
  <si>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</si>
  <si>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</si>
  <si>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</si>
  <si>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</si>
  <si>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</si>
  <si>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</si>
  <si>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</si>
  <si>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</si>
  <si>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</si>
  <si>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</si>
  <si>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</si>
  <si>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</si>
  <si>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</si>
  <si>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</si>
  <si>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</si>
  <si>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</si>
  <si>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</si>
  <si>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</si>
  <si>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</si>
  <si>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</si>
  <si>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</si>
  <si>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</si>
  <si>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</si>
  <si>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</si>
  <si>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</si>
  <si>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</si>
  <si>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</si>
  <si>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</si>
  <si>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</si>
  <si>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</si>
  <si>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</si>
  <si>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</si>
  <si>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</si>
  <si>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</si>
  <si>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</si>
  <si>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</si>
  <si>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</si>
  <si>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</si>
  <si>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</si>
  <si>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</si>
  <si>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</si>
  <si>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</si>
  <si>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</si>
  <si>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</si>
  <si>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</si>
  <si>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</si>
  <si>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</si>
  <si>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</si>
  <si>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</si>
  <si>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</si>
  <si>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</si>
  <si>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</si>
  <si>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</si>
  <si>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</si>
  <si>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</si>
  <si>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</si>
  <si>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</si>
  <si>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</si>
  <si>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</si>
  <si>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</si>
  <si>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</si>
  <si>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</si>
  <si>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</si>
  <si>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</si>
  <si>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</si>
  <si>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</si>
  <si>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</si>
  <si>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</si>
  <si>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</si>
  <si>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</si>
  <si>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</si>
  <si>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</si>
  <si>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</si>
  <si>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</si>
  <si>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</si>
  <si>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</si>
  <si>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</si>
  <si>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</si>
  <si>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</si>
  <si>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</si>
  <si>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</si>
  <si>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</si>
  <si>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</si>
  <si>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</si>
  <si>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</si>
  <si>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</si>
  <si>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</si>
  <si>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</si>
  <si>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</si>
  <si>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</si>
  <si>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</si>
  <si>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</si>
  <si>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</si>
  <si>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</si>
  <si>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</si>
  <si>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</si>
  <si>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</si>
  <si>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</si>
  <si>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</si>
  <si>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</si>
  <si>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</si>
  <si>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</si>
  <si>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</si>
  <si>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</si>
  <si>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</si>
  <si>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</si>
  <si>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</si>
  <si>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</si>
  <si>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</si>
  <si>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</si>
  <si>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</si>
  <si>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</si>
  <si>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</si>
  <si>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</si>
  <si>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</si>
  <si>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</si>
  <si>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</si>
  <si>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</si>
  <si>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</si>
  <si>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</si>
  <si>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</si>
  <si>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</si>
  <si>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</si>
  <si>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</si>
  <si>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</si>
  <si>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</si>
  <si>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</si>
  <si>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</si>
  <si>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</si>
  <si>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</si>
  <si>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</si>
  <si>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</si>
  <si>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</si>
  <si>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</si>
  <si>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</si>
  <si>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</si>
  <si>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</si>
  <si>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</si>
  <si>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</si>
  <si>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</si>
  <si>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</si>
  <si>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</si>
  <si>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</si>
  <si>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</si>
  <si>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</si>
  <si>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</si>
  <si>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</si>
  <si>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</si>
  <si>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</si>
  <si>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</si>
  <si>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</si>
  <si>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</si>
  <si>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 xml:space="preserve">Serie de causación residencial por destino y estrato </t>
  </si>
  <si>
    <t>Actualización: mayo 23 de 2025</t>
  </si>
  <si>
    <t>* Para el reporte nacional se toma el anexo de 23 área de influencia (Trimestre III de 2020 - trimestre I de 2025)</t>
  </si>
  <si>
    <t>2005 (I trimestre) - 2025 (I trimestre)</t>
  </si>
  <si>
    <t>2015 (I trimestre) - 2025 (I trimestre)</t>
  </si>
  <si>
    <t>2020 (II trimestre) - 2025 (I trimestre)</t>
  </si>
  <si>
    <t>Estratos</t>
  </si>
  <si>
    <t>1</t>
  </si>
  <si>
    <t>2</t>
  </si>
  <si>
    <t>3</t>
  </si>
  <si>
    <t>4</t>
  </si>
  <si>
    <t>5</t>
  </si>
  <si>
    <t>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</si>
  <si>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</si>
  <si>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</si>
  <si>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</si>
  <si>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</si>
  <si>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</si>
  <si>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</si>
  <si>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</si>
  <si>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</si>
  <si>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</si>
  <si>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</si>
  <si>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</si>
  <si>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</si>
  <si>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</si>
  <si>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</si>
  <si>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</si>
  <si>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</si>
  <si>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</si>
  <si>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</si>
  <si>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</si>
  <si>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</si>
  <si>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</si>
  <si>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</si>
  <si>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</si>
  <si>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</si>
  <si>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</si>
  <si>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Bogotá (Iniciaciones de vivienda por estrato)</t>
  </si>
  <si>
    <t>2001 (II trimestre) - 2025 (I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</si>
</sst>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
      <b/>
      <sz val="11"/>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33">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40" fillId="33" borderId="41" xfId="0" applyFont="1" applyFill="1" applyBorder="1" applyAlignment="1">
      <alignment horizontal="center"/>
    </xf>
    <xf numFmtId="0" fontId="40" fillId="33" borderId="41" xfId="0" applyFont="1" applyFill="1" applyBorder="1" applyAlignment="1">
      <alignment horizontal="center" vertical="center"/>
    </xf>
    <xf numFmtId="0" fontId="39" fillId="33" borderId="41" xfId="0" applyFont="1" applyFill="1" applyBorder="1" applyAlignment="1">
      <alignment horizontal="center"/>
    </xf>
    <xf numFmtId="0" fontId="41" fillId="33" borderId="41" xfId="0" applyFont="1" applyFill="1" applyBorder="1" applyAlignment="1">
      <alignment horizontal="center"/>
    </xf>
    <xf numFmtId="3" fontId="40" fillId="33" borderId="41" xfId="0" applyNumberFormat="1" applyFont="1" applyFill="1" applyBorder="1" applyAlignment="1">
      <alignment horizont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37" fillId="0" borderId="0" xfId="0" applyFont="1"/>
    <xf numFmtId="0" fontId="22" fillId="0" borderId="41" xfId="441" applyBorder="1"/>
    <xf numFmtId="0" fontId="43" fillId="34" borderId="48" xfId="0" applyFont="1" applyFill="1" applyBorder="1" applyAlignment="1">
      <alignment horizontal="center" vertical="center"/>
    </xf>
    <xf numFmtId="0" fontId="43" fillId="0" borderId="48" xfId="0" applyFont="1" applyBorder="1" applyAlignment="1">
      <alignment horizontal="center" vertical="center"/>
    </xf>
    <xf numFmtId="0" fontId="37" fillId="0" borderId="48" xfId="0" applyFont="1" applyBorder="1" applyAlignment="1">
      <alignment horizontal="center" vertical="center"/>
    </xf>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topLeftCell="A20" zoomScale="85" zoomScaleNormal="85" workbookViewId="0">
      <selection activeCell="C19" sqref="C19"/>
    </sheetView>
  </sheetViews>
  <sheetFormatPr baseColWidth="10" defaultColWidth="10.6640625" defaultRowHeight="11.4" x14ac:dyDescent="0.2"/>
  <cols>
    <col min="1" max="1" width="42.77734375" style="69" customWidth="1"/>
    <col min="2" max="2" width="108.33203125" style="69" customWidth="1"/>
    <col min="3" max="16384" width="10.6640625" style="69"/>
  </cols>
  <sheetData>
    <row r="1" spans="1:2" x14ac:dyDescent="0.2">
      <c r="A1" s="113"/>
      <c r="B1" s="68" t="s">
        <v>105</v>
      </c>
    </row>
    <row r="2" spans="1:2" ht="14.25" customHeight="1" x14ac:dyDescent="0.2">
      <c r="A2" s="114"/>
      <c r="B2" s="70" t="s">
        <v>106</v>
      </c>
    </row>
    <row r="3" spans="1:2" ht="14.25" customHeight="1" x14ac:dyDescent="0.2">
      <c r="A3" s="114"/>
      <c r="B3" s="70" t="s">
        <v>107</v>
      </c>
    </row>
    <row r="4" spans="1:2" ht="14.25" customHeight="1" x14ac:dyDescent="0.2">
      <c r="A4" s="114"/>
      <c r="B4" s="71"/>
    </row>
    <row r="5" spans="1:2" ht="14.25" customHeight="1" x14ac:dyDescent="0.2">
      <c r="A5" s="114"/>
      <c r="B5" s="70" t="s">
        <v>108</v>
      </c>
    </row>
    <row r="6" spans="1:2" ht="14.25" customHeight="1" x14ac:dyDescent="0.2">
      <c r="A6" s="114"/>
      <c r="B6" s="72" t="s">
        <v>109</v>
      </c>
    </row>
    <row r="7" spans="1:2" ht="14.25" customHeight="1" x14ac:dyDescent="0.2">
      <c r="A7" s="114"/>
      <c r="B7" s="70">
        <v>2021</v>
      </c>
    </row>
    <row r="8" spans="1:2" ht="14.7" customHeight="1" thickBot="1" x14ac:dyDescent="0.25">
      <c r="A8" s="114"/>
      <c r="B8" s="71"/>
    </row>
    <row r="9" spans="1:2" x14ac:dyDescent="0.2">
      <c r="A9" s="73" t="s">
        <v>110</v>
      </c>
      <c r="B9" s="74" t="s">
        <v>111</v>
      </c>
    </row>
    <row r="10" spans="1:2" x14ac:dyDescent="0.2">
      <c r="A10" s="75" t="s">
        <v>112</v>
      </c>
      <c r="B10" s="76" t="s">
        <v>153</v>
      </c>
    </row>
    <row r="11" spans="1:2" x14ac:dyDescent="0.2">
      <c r="A11" s="77" t="s">
        <v>113</v>
      </c>
      <c r="B11" s="76" t="s">
        <v>114</v>
      </c>
    </row>
    <row r="12" spans="1:2" x14ac:dyDescent="0.2">
      <c r="A12" s="75" t="s">
        <v>115</v>
      </c>
      <c r="B12" s="76" t="s">
        <v>116</v>
      </c>
    </row>
    <row r="13" spans="1:2" x14ac:dyDescent="0.2">
      <c r="A13" s="75" t="s">
        <v>117</v>
      </c>
      <c r="B13" s="76" t="s">
        <v>118</v>
      </c>
    </row>
    <row r="14" spans="1:2" ht="34.200000000000003" x14ac:dyDescent="0.2">
      <c r="A14" s="75" t="s">
        <v>119</v>
      </c>
      <c r="B14" s="76" t="s">
        <v>143</v>
      </c>
    </row>
    <row r="15" spans="1:2" x14ac:dyDescent="0.2">
      <c r="A15" s="75" t="s">
        <v>120</v>
      </c>
      <c r="B15" s="76" t="s">
        <v>154</v>
      </c>
    </row>
    <row r="16" spans="1:2" x14ac:dyDescent="0.2">
      <c r="A16" s="112" t="s">
        <v>121</v>
      </c>
      <c r="B16" s="76" t="s">
        <v>156</v>
      </c>
    </row>
    <row r="17" spans="1:2" x14ac:dyDescent="0.2">
      <c r="A17" s="112"/>
      <c r="B17" s="76" t="s">
        <v>155</v>
      </c>
    </row>
    <row r="18" spans="1:2" ht="22.8" x14ac:dyDescent="0.2">
      <c r="A18" s="112" t="s">
        <v>122</v>
      </c>
      <c r="B18" s="76" t="s">
        <v>173</v>
      </c>
    </row>
    <row r="19" spans="1:2" ht="114" x14ac:dyDescent="0.2">
      <c r="A19" s="112"/>
      <c r="B19" s="76" t="s">
        <v>174</v>
      </c>
    </row>
    <row r="20" spans="1:2" ht="34.200000000000003" x14ac:dyDescent="0.2">
      <c r="A20" s="112"/>
      <c r="B20" s="76" t="s">
        <v>175</v>
      </c>
    </row>
    <row r="21" spans="1:2" x14ac:dyDescent="0.2">
      <c r="A21" s="112"/>
      <c r="B21" s="76" t="s">
        <v>176</v>
      </c>
    </row>
    <row r="22" spans="1:2" x14ac:dyDescent="0.2">
      <c r="A22" s="112" t="s">
        <v>123</v>
      </c>
      <c r="B22" s="78" t="s">
        <v>124</v>
      </c>
    </row>
    <row r="23" spans="1:2" x14ac:dyDescent="0.2">
      <c r="A23" s="112"/>
      <c r="B23" s="76" t="s">
        <v>144</v>
      </c>
    </row>
    <row r="24" spans="1:2" x14ac:dyDescent="0.2">
      <c r="A24" s="112"/>
      <c r="B24" s="76" t="s">
        <v>145</v>
      </c>
    </row>
    <row r="25" spans="1:2" x14ac:dyDescent="0.2">
      <c r="A25" s="112"/>
      <c r="B25" s="78" t="s">
        <v>125</v>
      </c>
    </row>
    <row r="26" spans="1:2" x14ac:dyDescent="0.2">
      <c r="A26" s="112"/>
      <c r="B26" s="76" t="s">
        <v>126</v>
      </c>
    </row>
    <row r="27" spans="1:2" x14ac:dyDescent="0.2">
      <c r="A27" s="112"/>
      <c r="B27" s="76" t="s">
        <v>157</v>
      </c>
    </row>
    <row r="28" spans="1:2" x14ac:dyDescent="0.2">
      <c r="A28" s="112"/>
      <c r="B28" s="78" t="s">
        <v>127</v>
      </c>
    </row>
    <row r="29" spans="1:2" x14ac:dyDescent="0.2">
      <c r="A29" s="112"/>
      <c r="B29" s="76" t="s">
        <v>146</v>
      </c>
    </row>
    <row r="30" spans="1:2" x14ac:dyDescent="0.2">
      <c r="A30" s="112"/>
      <c r="B30" s="76" t="s">
        <v>147</v>
      </c>
    </row>
    <row r="31" spans="1:2" x14ac:dyDescent="0.2">
      <c r="A31" s="75" t="s">
        <v>128</v>
      </c>
      <c r="B31" s="76" t="s">
        <v>148</v>
      </c>
    </row>
    <row r="32" spans="1:2" x14ac:dyDescent="0.2">
      <c r="A32" s="75" t="s">
        <v>129</v>
      </c>
      <c r="B32" s="76" t="s">
        <v>158</v>
      </c>
    </row>
    <row r="33" spans="1:2" x14ac:dyDescent="0.2">
      <c r="A33" s="75" t="s">
        <v>130</v>
      </c>
      <c r="B33" s="76" t="s">
        <v>149</v>
      </c>
    </row>
    <row r="34" spans="1:2" x14ac:dyDescent="0.2">
      <c r="A34" s="75" t="s">
        <v>131</v>
      </c>
      <c r="B34" s="76" t="s">
        <v>150</v>
      </c>
    </row>
    <row r="35" spans="1:2" x14ac:dyDescent="0.2">
      <c r="A35" s="75" t="s">
        <v>132</v>
      </c>
      <c r="B35" s="76" t="s">
        <v>151</v>
      </c>
    </row>
    <row r="36" spans="1:2" x14ac:dyDescent="0.2">
      <c r="A36" s="75" t="s">
        <v>133</v>
      </c>
      <c r="B36" s="76" t="s">
        <v>11</v>
      </c>
    </row>
    <row r="37" spans="1:2" x14ac:dyDescent="0.2">
      <c r="A37" s="75" t="s">
        <v>134</v>
      </c>
      <c r="B37" s="76" t="s">
        <v>11</v>
      </c>
    </row>
    <row r="38" spans="1:2" x14ac:dyDescent="0.2">
      <c r="A38" s="75" t="s">
        <v>135</v>
      </c>
      <c r="B38" s="76" t="s">
        <v>152</v>
      </c>
    </row>
    <row r="39" spans="1:2" x14ac:dyDescent="0.2">
      <c r="A39" s="75" t="s">
        <v>136</v>
      </c>
      <c r="B39" s="76" t="s">
        <v>11</v>
      </c>
    </row>
    <row r="40" spans="1:2" x14ac:dyDescent="0.2">
      <c r="A40" s="75" t="s">
        <v>137</v>
      </c>
      <c r="B40" s="76" t="s">
        <v>138</v>
      </c>
    </row>
    <row r="41" spans="1:2" x14ac:dyDescent="0.2">
      <c r="A41" s="75" t="s">
        <v>139</v>
      </c>
      <c r="B41" s="76" t="s">
        <v>140</v>
      </c>
    </row>
    <row r="42" spans="1:2" x14ac:dyDescent="0.2">
      <c r="A42" s="75" t="s">
        <v>141</v>
      </c>
      <c r="B42" s="76" t="s">
        <v>142</v>
      </c>
    </row>
    <row r="43" spans="1:2" ht="34.799999999999997" thickBot="1" x14ac:dyDescent="0.25">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D10" sqref="D10"/>
    </sheetView>
  </sheetViews>
  <sheetFormatPr baseColWidth="10" defaultColWidth="11.33203125" defaultRowHeight="18" x14ac:dyDescent="0.35"/>
  <cols>
    <col min="1" max="16384" width="11.33203125" style="81"/>
  </cols>
  <sheetData>
    <row r="1" spans="1:4" x14ac:dyDescent="0.35">
      <c r="D1" s="82" t="s">
        <v>162</v>
      </c>
    </row>
    <row r="2" spans="1:4" x14ac:dyDescent="0.35">
      <c r="D2" s="83" t="s">
        <v>178</v>
      </c>
    </row>
    <row r="4" spans="1:4" x14ac:dyDescent="0.35">
      <c r="D4" s="81" t="s">
        <v>83</v>
      </c>
    </row>
    <row r="5" spans="1:4" x14ac:dyDescent="0.35">
      <c r="C5" s="81">
        <v>1</v>
      </c>
      <c r="D5" s="84" t="s">
        <v>163</v>
      </c>
    </row>
    <row r="6" spans="1:4" x14ac:dyDescent="0.35">
      <c r="C6" s="81">
        <v>2</v>
      </c>
      <c r="D6" s="84" t="s">
        <v>164</v>
      </c>
    </row>
    <row r="7" spans="1:4" x14ac:dyDescent="0.35">
      <c r="C7" s="81">
        <v>3</v>
      </c>
      <c r="D7" s="84" t="s">
        <v>165</v>
      </c>
    </row>
    <row r="8" spans="1:4" x14ac:dyDescent="0.35">
      <c r="C8" s="81">
        <v>4</v>
      </c>
      <c r="D8" s="84" t="s">
        <v>172</v>
      </c>
    </row>
    <row r="9" spans="1:4" x14ac:dyDescent="0.35">
      <c r="A9" s="85"/>
      <c r="C9" s="81">
        <v>5</v>
      </c>
      <c r="D9" s="84" t="s">
        <v>166</v>
      </c>
    </row>
    <row r="10" spans="1:4" x14ac:dyDescent="0.35">
      <c r="C10" s="81">
        <v>6</v>
      </c>
      <c r="D10" s="129" t="s">
        <v>183</v>
      </c>
    </row>
    <row r="13" spans="1:4" x14ac:dyDescent="0.35">
      <c r="A13" s="85" t="s">
        <v>179</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 ref="D10" location="Estratos!A1" display="Estratos" xr:uid="{EDC1DE30-5F68-45E9-B1E4-E5DA77FC3FF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pane xSplit="2" ySplit="5" topLeftCell="C72" activePane="bottomRight" state="frozen"/>
      <selection pane="topRight" activeCell="C1" sqref="C1"/>
      <selection pane="bottomLeft" activeCell="A6" sqref="A6"/>
      <selection pane="bottomRight" activeCell="E86" sqref="E86:F86"/>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5" t="s">
        <v>80</v>
      </c>
      <c r="H4" s="115"/>
      <c r="I4" s="115"/>
      <c r="J4" s="115"/>
      <c r="K4" s="115" t="s">
        <v>81</v>
      </c>
      <c r="L4" s="115"/>
      <c r="M4" s="115"/>
      <c r="N4" s="115"/>
      <c r="O4" s="115" t="s">
        <v>82</v>
      </c>
      <c r="P4" s="115"/>
      <c r="Q4" s="115"/>
      <c r="R4" s="115"/>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6846</v>
      </c>
      <c r="D6" s="97">
        <v>1110</v>
      </c>
      <c r="E6" s="97">
        <v>1569</v>
      </c>
      <c r="F6" s="97">
        <v>4167</v>
      </c>
      <c r="G6" s="94"/>
      <c r="K6" s="94"/>
      <c r="O6" s="94"/>
    </row>
    <row r="7" spans="1:24" x14ac:dyDescent="0.25">
      <c r="A7" s="92">
        <v>2005</v>
      </c>
      <c r="B7" s="93" t="s">
        <v>8</v>
      </c>
      <c r="C7" s="94">
        <f t="shared" ref="C7:C78" si="0">+D7+E7+F7</f>
        <v>7284</v>
      </c>
      <c r="D7" s="97">
        <v>1885</v>
      </c>
      <c r="E7" s="97">
        <v>1190</v>
      </c>
      <c r="F7" s="97">
        <v>4209</v>
      </c>
      <c r="G7" s="94"/>
      <c r="K7" s="94"/>
      <c r="O7" s="94"/>
    </row>
    <row r="8" spans="1:24" x14ac:dyDescent="0.25">
      <c r="A8" s="92">
        <v>2005</v>
      </c>
      <c r="B8" s="93" t="s">
        <v>9</v>
      </c>
      <c r="C8" s="94">
        <f>+D8+E8+F8</f>
        <v>10932</v>
      </c>
      <c r="D8" s="97">
        <v>4132</v>
      </c>
      <c r="E8" s="97">
        <v>1995</v>
      </c>
      <c r="F8" s="97">
        <v>4805</v>
      </c>
      <c r="G8" s="94"/>
      <c r="K8" s="94"/>
      <c r="O8" s="94"/>
    </row>
    <row r="9" spans="1:24" x14ac:dyDescent="0.25">
      <c r="A9" s="92">
        <v>2005</v>
      </c>
      <c r="B9" s="93" t="s">
        <v>10</v>
      </c>
      <c r="C9" s="94">
        <f t="shared" si="0"/>
        <v>8829</v>
      </c>
      <c r="D9" s="97">
        <v>1811</v>
      </c>
      <c r="E9" s="97">
        <v>1069</v>
      </c>
      <c r="F9" s="97">
        <v>5949</v>
      </c>
      <c r="G9" s="94"/>
      <c r="K9" s="94"/>
      <c r="O9" s="94"/>
    </row>
    <row r="10" spans="1:24" x14ac:dyDescent="0.2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25">
      <c r="A11" s="92">
        <v>2006</v>
      </c>
      <c r="B11" s="93" t="s">
        <v>8</v>
      </c>
      <c r="C11" s="94">
        <f t="shared" si="0"/>
        <v>10827</v>
      </c>
      <c r="D11" s="97">
        <v>3434</v>
      </c>
      <c r="E11" s="97">
        <v>2434</v>
      </c>
      <c r="F11" s="97">
        <v>4959</v>
      </c>
      <c r="G11" s="95">
        <f t="shared" ref="G11:G60" si="5">C11/C7-1</f>
        <v>0.48640856672158161</v>
      </c>
      <c r="H11" s="95">
        <f t="shared" ref="H11:H60" si="6">D11/D7-1</f>
        <v>0.82175066312997358</v>
      </c>
      <c r="I11" s="95">
        <f t="shared" ref="I11:I60" si="7">E11/E7-1</f>
        <v>1.045378151260504</v>
      </c>
      <c r="J11" s="95">
        <f t="shared" ref="J11:J60" si="8">F11/F7-1</f>
        <v>0.17818959372772625</v>
      </c>
      <c r="K11" s="95"/>
      <c r="L11" s="95"/>
      <c r="M11" s="95"/>
      <c r="N11" s="95"/>
      <c r="O11" s="95">
        <f t="shared" ref="O11:P11" si="9">IF($B11="I",C11/C7-1,IF($B11="II",SUM(C10:C11)/SUM(C6:C7)-1,IF($B11="III",SUM(C9:C11)/SUM(C5:C7)-1,IF($B11="IV",SUM(C8:C11)/SUM(C4:C7)-1,"NA"))))</f>
        <v>0.48747346072186826</v>
      </c>
      <c r="P11" s="95">
        <f t="shared" si="9"/>
        <v>1.3385642737896495</v>
      </c>
      <c r="Q11" s="95">
        <f t="shared" si="3"/>
        <v>0.54657484595868078</v>
      </c>
      <c r="R11" s="95">
        <f t="shared" si="4"/>
        <v>0.1636819484240688</v>
      </c>
    </row>
    <row r="12" spans="1:24" x14ac:dyDescent="0.2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0.37926196155465131</v>
      </c>
      <c r="Q12" s="95">
        <f t="shared" si="3"/>
        <v>0.4509886411442996</v>
      </c>
      <c r="R12" s="95">
        <f t="shared" si="4"/>
        <v>0.18739094150671431</v>
      </c>
    </row>
    <row r="13" spans="1:24" x14ac:dyDescent="0.2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0.26202729917207424</v>
      </c>
      <c r="M13" s="95">
        <f t="shared" si="11"/>
        <v>0.504035720419028</v>
      </c>
      <c r="N13" s="95">
        <f t="shared" si="11"/>
        <v>0.18876110820700465</v>
      </c>
      <c r="O13" s="95">
        <f>IF($B13="I",C13/C9-1,IF($B13="II",SUM(C12:C13)/SUM(C8:C9)-1,IF($B13="III",SUM(C11:C13)/SUM(C7:C9)-1,IF($B13="IV",SUM(C10:C13)/SUM(C6:C9)-1,"NA"))))</f>
        <v>0.26225251541707228</v>
      </c>
      <c r="P13" s="95">
        <f>IF($B13="I",D13/D9-1,IF($B13="II",SUM(D12:D13)/SUM(D8:D9)-1,IF($B13="III",SUM(D11:D13)/SUM(D7:D9)-1,IF($B13="IV",SUM(D10:D13)/SUM(D6:D9)-1,"NA"))))</f>
        <v>0.26202729917207424</v>
      </c>
      <c r="Q13" s="95">
        <f t="shared" ref="Q13:R13" si="12">IF($B13="I",E13/E9-1,IF($B13="II",SUM(E12:E13)/SUM(E8:E9)-1,IF($B13="III",SUM(E11:E13)/SUM(E7:E9)-1,IF($B13="IV",SUM(E10:E13)/SUM(E6:E9)-1,"NA"))))</f>
        <v>0.504035720419028</v>
      </c>
      <c r="R13" s="95">
        <f t="shared" si="12"/>
        <v>0.18876110820700465</v>
      </c>
    </row>
    <row r="14" spans="1:24" x14ac:dyDescent="0.2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-2.8689243726969682E-2</v>
      </c>
      <c r="M14" s="95">
        <f t="shared" ref="M14:M60" si="15">SUM(E11:E14)/SUM(E7:E10)-1</f>
        <v>0.76047313947757522</v>
      </c>
      <c r="N14" s="95">
        <f t="shared" ref="N14:N60" si="16">SUM(F11:F14)/SUM(F7:F10)-1</f>
        <v>0.30590856159181823</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2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2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2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2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2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2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2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2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2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2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2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2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2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2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2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2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2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2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25">
      <c r="A33" s="92">
        <v>2011</v>
      </c>
      <c r="B33" s="93" t="s">
        <v>10</v>
      </c>
      <c r="C33" s="94">
        <f t="shared" si="0"/>
        <v>9551</v>
      </c>
      <c r="D33" s="97">
        <v>554</v>
      </c>
      <c r="E33" s="97">
        <v>2999</v>
      </c>
      <c r="F33" s="97">
        <v>5998</v>
      </c>
      <c r="G33" s="95">
        <f t="shared" si="5"/>
        <v>-1.8194901315789491E-2</v>
      </c>
      <c r="H33" s="95">
        <f t="shared" si="6"/>
        <v>0.17622080679405516</v>
      </c>
      <c r="I33" s="95">
        <f t="shared" si="7"/>
        <v>-0.20493107104984098</v>
      </c>
      <c r="J33" s="95">
        <f t="shared" si="8"/>
        <v>9.3527803099361817E-2</v>
      </c>
      <c r="K33" s="95">
        <f t="shared" si="13"/>
        <v>-2.907912114299438E-2</v>
      </c>
      <c r="L33" s="95">
        <f t="shared" si="14"/>
        <v>-0.48948234863727824</v>
      </c>
      <c r="M33" s="95">
        <f t="shared" si="15"/>
        <v>-2.2656378263011034E-2</v>
      </c>
      <c r="N33" s="95">
        <f t="shared" si="16"/>
        <v>7.2553758959826631E-2</v>
      </c>
      <c r="O33" s="95">
        <f t="shared" ref="O33:P33" si="38">IF($B33="I",C33/C29-1,IF($B33="II",SUM(C32:C33)/SUM(C28:C29)-1,IF($B33="III",SUM(C31:C33)/SUM(C27:C29)-1,IF($B33="IV",SUM(C30:C33)/SUM(C26:C29)-1,"NA"))))</f>
        <v>-2.907912114299438E-2</v>
      </c>
      <c r="P33" s="95">
        <f t="shared" si="38"/>
        <v>-0.48948234863727824</v>
      </c>
      <c r="Q33" s="95">
        <f t="shared" si="18"/>
        <v>-2.2656378263011034E-2</v>
      </c>
      <c r="R33" s="95">
        <f t="shared" si="19"/>
        <v>7.2553758959826631E-2</v>
      </c>
    </row>
    <row r="34" spans="1:18" x14ac:dyDescent="0.2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0.14546210192737274</v>
      </c>
      <c r="L34" s="95">
        <f t="shared" si="14"/>
        <v>0.43892165122156701</v>
      </c>
      <c r="M34" s="95">
        <f t="shared" si="15"/>
        <v>2.7309806703316175E-2</v>
      </c>
      <c r="N34" s="95">
        <f t="shared" si="16"/>
        <v>0.15761443848007106</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2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-6.1729005463400211E-2</v>
      </c>
      <c r="L35" s="95">
        <f t="shared" si="14"/>
        <v>0.92375249500998002</v>
      </c>
      <c r="M35" s="95">
        <f t="shared" si="15"/>
        <v>-0.34244901077075851</v>
      </c>
      <c r="N35" s="95">
        <f t="shared" si="16"/>
        <v>-1.3196539931603302E-2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2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-6.9833296397527778E-2</v>
      </c>
      <c r="L36" s="95">
        <f t="shared" si="14"/>
        <v>0.58050221565731164</v>
      </c>
      <c r="M36" s="95">
        <f t="shared" si="15"/>
        <v>-0.32392144490890451</v>
      </c>
      <c r="N36" s="95">
        <f t="shared" si="16"/>
        <v>-1.193307960672374E-2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25">
      <c r="A37" s="92">
        <v>2012</v>
      </c>
      <c r="B37" s="93" t="s">
        <v>10</v>
      </c>
      <c r="C37" s="94">
        <f t="shared" si="0"/>
        <v>6987</v>
      </c>
      <c r="D37" s="97">
        <v>654</v>
      </c>
      <c r="E37" s="97">
        <v>1880</v>
      </c>
      <c r="F37" s="97">
        <v>4453</v>
      </c>
      <c r="G37" s="95">
        <f t="shared" si="5"/>
        <v>-0.26845356507172025</v>
      </c>
      <c r="H37" s="95">
        <f t="shared" si="6"/>
        <v>0.18050541516245477</v>
      </c>
      <c r="I37" s="95">
        <f t="shared" si="7"/>
        <v>-0.37312437479159721</v>
      </c>
      <c r="J37" s="95">
        <f t="shared" si="8"/>
        <v>-0.2575858619539847</v>
      </c>
      <c r="K37" s="95">
        <f t="shared" si="13"/>
        <v>-0.12917346787357176</v>
      </c>
      <c r="L37" s="95">
        <f t="shared" si="14"/>
        <v>0.56932998925116451</v>
      </c>
      <c r="M37" s="95">
        <f t="shared" si="15"/>
        <v>-0.37401310263732568</v>
      </c>
      <c r="N37" s="95">
        <f t="shared" si="16"/>
        <v>-9.165792438901188E-2</v>
      </c>
      <c r="O37" s="95">
        <f t="shared" ref="O37:P37" si="42">IF($B37="I",C37/C33-1,IF($B37="II",SUM(C36:C37)/SUM(C32:C33)-1,IF($B37="III",SUM(C35:C37)/SUM(C31:C33)-1,IF($B37="IV",SUM(C34:C37)/SUM(C30:C33)-1,"NA"))))</f>
        <v>-0.12917346787357176</v>
      </c>
      <c r="P37" s="95">
        <f t="shared" si="42"/>
        <v>0.56932998925116451</v>
      </c>
      <c r="Q37" s="95">
        <f t="shared" si="18"/>
        <v>-0.37401310263732568</v>
      </c>
      <c r="R37" s="95">
        <f t="shared" si="19"/>
        <v>-9.165792438901188E-2</v>
      </c>
    </row>
    <row r="38" spans="1:18" x14ac:dyDescent="0.2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-0.28427593088121905</v>
      </c>
      <c r="L38" s="95">
        <f t="shared" si="14"/>
        <v>-0.54547228727556596</v>
      </c>
      <c r="M38" s="95">
        <f t="shared" si="15"/>
        <v>-0.35344381149663384</v>
      </c>
      <c r="N38" s="95">
        <f t="shared" si="16"/>
        <v>-0.20614867825324956</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2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-0.15147283553775626</v>
      </c>
      <c r="L39" s="95">
        <f t="shared" si="14"/>
        <v>-0.59514422079269558</v>
      </c>
      <c r="M39" s="95">
        <f t="shared" si="15"/>
        <v>-0.12523234200743494</v>
      </c>
      <c r="N39" s="95">
        <f t="shared" si="16"/>
        <v>-7.3510824805316566E-2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25">
      <c r="A40" s="92">
        <v>2013</v>
      </c>
      <c r="B40" s="93" t="s">
        <v>9</v>
      </c>
      <c r="C40" s="94">
        <f t="shared" si="0"/>
        <v>9193</v>
      </c>
      <c r="D40" s="97">
        <v>577</v>
      </c>
      <c r="E40" s="97">
        <v>1511</v>
      </c>
      <c r="F40" s="97">
        <v>7105</v>
      </c>
      <c r="G40" s="95">
        <f t="shared" si="5"/>
        <v>-9.5622233152975911E-2</v>
      </c>
      <c r="H40" s="95">
        <f t="shared" si="6"/>
        <v>0.60724233983286902</v>
      </c>
      <c r="I40" s="95">
        <f t="shared" si="7"/>
        <v>-0.27460393662986082</v>
      </c>
      <c r="J40" s="95">
        <f t="shared" si="8"/>
        <v>-8.0020717337822123E-2</v>
      </c>
      <c r="K40" s="95">
        <f t="shared" si="13"/>
        <v>-0.17318332230311051</v>
      </c>
      <c r="L40" s="95">
        <f t="shared" si="14"/>
        <v>-0.49322429906542054</v>
      </c>
      <c r="M40" s="95">
        <f t="shared" si="15"/>
        <v>-0.18828744750349979</v>
      </c>
      <c r="N40" s="95">
        <f t="shared" si="16"/>
        <v>-0.11302812663002049</v>
      </c>
      <c r="O40" s="95">
        <f t="shared" ref="O40:P40" si="45">IF($B40="I",C40/C36-1,IF($B40="II",SUM(C39:C40)/SUM(C35:C36)-1,IF($B40="III",SUM(C38:C40)/SUM(C34:C36)-1,IF($B40="IV",SUM(C37:C40)/SUM(C33:C36)-1,"NA"))))</f>
        <v>-0.14094387755102045</v>
      </c>
      <c r="P40" s="95">
        <f t="shared" si="45"/>
        <v>-0.59339774557165859</v>
      </c>
      <c r="Q40" s="95">
        <f t="shared" si="18"/>
        <v>-8.8821101740534703E-2</v>
      </c>
      <c r="R40" s="95">
        <f t="shared" si="19"/>
        <v>-6.7212681638044947E-2</v>
      </c>
    </row>
    <row r="41" spans="1:18" x14ac:dyDescent="0.25">
      <c r="A41" s="92">
        <v>2013</v>
      </c>
      <c r="B41" s="93" t="s">
        <v>10</v>
      </c>
      <c r="C41" s="94">
        <f t="shared" si="0"/>
        <v>7570</v>
      </c>
      <c r="D41" s="97">
        <v>192</v>
      </c>
      <c r="E41" s="97">
        <v>602</v>
      </c>
      <c r="F41" s="97">
        <v>6776</v>
      </c>
      <c r="G41" s="95">
        <f t="shared" si="5"/>
        <v>8.3440675540289E-2</v>
      </c>
      <c r="H41" s="95">
        <f t="shared" si="6"/>
        <v>-0.70642201834862384</v>
      </c>
      <c r="I41" s="95">
        <f t="shared" si="7"/>
        <v>-0.67978723404255326</v>
      </c>
      <c r="J41" s="95">
        <f t="shared" si="8"/>
        <v>0.52167078374129794</v>
      </c>
      <c r="K41" s="95">
        <f t="shared" si="13"/>
        <v>-9.6418732782369121E-2</v>
      </c>
      <c r="L41" s="95">
        <f t="shared" si="14"/>
        <v>-0.61027397260273974</v>
      </c>
      <c r="M41" s="95">
        <f t="shared" si="15"/>
        <v>-0.23789078223534144</v>
      </c>
      <c r="N41" s="95">
        <f t="shared" si="16"/>
        <v>4.4956796988621761E-2</v>
      </c>
      <c r="O41" s="95">
        <f t="shared" ref="O41:P41" si="46">IF($B41="I",C41/C37-1,IF($B41="II",SUM(C40:C41)/SUM(C36:C37)-1,IF($B41="III",SUM(C39:C41)/SUM(C35:C37)-1,IF($B41="IV",SUM(C38:C41)/SUM(C34:C37)-1,"NA"))))</f>
        <v>-9.6418732782369121E-2</v>
      </c>
      <c r="P41" s="95">
        <f t="shared" si="46"/>
        <v>-0.61027397260273974</v>
      </c>
      <c r="Q41" s="95">
        <f t="shared" si="18"/>
        <v>-0.23789078223534144</v>
      </c>
      <c r="R41" s="95">
        <f t="shared" si="19"/>
        <v>4.4956796988621761E-2</v>
      </c>
    </row>
    <row r="42" spans="1:18" x14ac:dyDescent="0.2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7.9367593942082149E-2</v>
      </c>
      <c r="L42" s="95">
        <f t="shared" si="14"/>
        <v>-3.9501932159725195E-2</v>
      </c>
      <c r="M42" s="95">
        <f t="shared" si="15"/>
        <v>-0.22800694166332935</v>
      </c>
      <c r="N42" s="95">
        <f t="shared" si="16"/>
        <v>0.19800386349001942</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2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7.9739170936190096E-2</v>
      </c>
      <c r="L43" s="95">
        <f t="shared" si="14"/>
        <v>0.46283956945156324</v>
      </c>
      <c r="M43" s="95">
        <f t="shared" si="15"/>
        <v>-0.23559096945551128</v>
      </c>
      <c r="N43" s="95">
        <f t="shared" si="16"/>
        <v>0.15133779264214042</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25">
      <c r="A44" s="92">
        <v>2014</v>
      </c>
      <c r="B44" s="93" t="s">
        <v>9</v>
      </c>
      <c r="C44" s="94">
        <f t="shared" si="0"/>
        <v>10256</v>
      </c>
      <c r="D44" s="97">
        <v>2576</v>
      </c>
      <c r="E44" s="97">
        <v>3647</v>
      </c>
      <c r="F44" s="97">
        <v>4033</v>
      </c>
      <c r="G44" s="95">
        <f t="shared" si="5"/>
        <v>0.11563145871859026</v>
      </c>
      <c r="H44" s="95">
        <f t="shared" si="6"/>
        <v>3.4644714038128246</v>
      </c>
      <c r="I44" s="95">
        <f t="shared" si="7"/>
        <v>1.4136333553937788</v>
      </c>
      <c r="J44" s="95">
        <f t="shared" si="8"/>
        <v>-0.43237156931738208</v>
      </c>
      <c r="K44" s="95">
        <f t="shared" si="13"/>
        <v>0.14737617263791503</v>
      </c>
      <c r="L44" s="95">
        <f t="shared" si="14"/>
        <v>1.2374366067312126</v>
      </c>
      <c r="M44" s="95">
        <f t="shared" si="15"/>
        <v>0.13423397528025305</v>
      </c>
      <c r="N44" s="95">
        <f t="shared" si="16"/>
        <v>4.4558038541572476E-2</v>
      </c>
      <c r="O44" s="95">
        <f t="shared" ref="O44:P44" si="49">IF($B44="I",C44/C40-1,IF($B44="II",SUM(C43:C44)/SUM(C39:C40)-1,IF($B44="III",SUM(C42:C44)/SUM(C38:C40)-1,IF($B44="IV",SUM(C41:C44)/SUM(C37:C40)-1,"NA"))))</f>
        <v>0.16580054441969816</v>
      </c>
      <c r="P44" s="95">
        <f t="shared" si="49"/>
        <v>2.0765676567656768</v>
      </c>
      <c r="Q44" s="95">
        <f t="shared" si="18"/>
        <v>0.43560456872784559</v>
      </c>
      <c r="R44" s="95">
        <f t="shared" si="19"/>
        <v>-7.5794482524216833E-2</v>
      </c>
    </row>
    <row r="45" spans="1:18" x14ac:dyDescent="0.25">
      <c r="A45" s="92">
        <v>2014</v>
      </c>
      <c r="B45" s="93" t="s">
        <v>10</v>
      </c>
      <c r="C45" s="94">
        <f t="shared" si="0"/>
        <v>7180</v>
      </c>
      <c r="D45" s="97">
        <v>981</v>
      </c>
      <c r="E45" s="97">
        <v>858</v>
      </c>
      <c r="F45" s="97">
        <v>5341</v>
      </c>
      <c r="G45" s="95">
        <f t="shared" si="5"/>
        <v>-5.1519154557463698E-2</v>
      </c>
      <c r="H45" s="95">
        <f t="shared" si="6"/>
        <v>4.109375</v>
      </c>
      <c r="I45" s="95">
        <f t="shared" si="7"/>
        <v>0.42524916943521585</v>
      </c>
      <c r="J45" s="95">
        <f t="shared" si="8"/>
        <v>-0.21177685950413228</v>
      </c>
      <c r="K45" s="95">
        <f t="shared" si="13"/>
        <v>0.11409353784259491</v>
      </c>
      <c r="L45" s="95">
        <f t="shared" si="14"/>
        <v>2.3052138254247216</v>
      </c>
      <c r="M45" s="95">
        <f t="shared" si="15"/>
        <v>0.4345070422535211</v>
      </c>
      <c r="N45" s="95">
        <f t="shared" si="16"/>
        <v>-0.11351262843341925</v>
      </c>
      <c r="O45" s="95">
        <f t="shared" ref="O45:P45" si="50">IF($B45="I",C45/C41-1,IF($B45="II",SUM(C44:C45)/SUM(C40:C41)-1,IF($B45="III",SUM(C43:C45)/SUM(C39:C41)-1,IF($B45="IV",SUM(C42:C45)/SUM(C38:C41)-1,"NA"))))</f>
        <v>0.11409353784259491</v>
      </c>
      <c r="P45" s="95">
        <f t="shared" si="50"/>
        <v>2.3052138254247216</v>
      </c>
      <c r="Q45" s="95">
        <f t="shared" si="18"/>
        <v>0.4345070422535211</v>
      </c>
      <c r="R45" s="95">
        <f t="shared" si="19"/>
        <v>-0.11351262843341925</v>
      </c>
    </row>
    <row r="46" spans="1:18" x14ac:dyDescent="0.2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5.9559104118354966E-2</v>
      </c>
      <c r="L46" s="95">
        <f t="shared" si="14"/>
        <v>1.6419311578006259</v>
      </c>
      <c r="M46" s="95">
        <f t="shared" si="15"/>
        <v>0.48538820681307282</v>
      </c>
      <c r="N46" s="95">
        <f t="shared" si="16"/>
        <v>-0.17088340307904937</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2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5.6049233600782289E-2</v>
      </c>
      <c r="L47" s="95">
        <f t="shared" si="14"/>
        <v>1.3756131744919413</v>
      </c>
      <c r="M47" s="95">
        <f t="shared" si="15"/>
        <v>0.51268241834607364</v>
      </c>
      <c r="N47" s="95">
        <f t="shared" si="16"/>
        <v>-0.18835760425027714</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2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-4.7745284071883054E-2</v>
      </c>
      <c r="L48" s="95">
        <f t="shared" si="14"/>
        <v>0.2009066556769008</v>
      </c>
      <c r="M48" s="95">
        <f t="shared" si="15"/>
        <v>-0.21173340091231629</v>
      </c>
      <c r="N48" s="95">
        <f t="shared" si="16"/>
        <v>-4.3956519856221066E-2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25">
      <c r="A49" s="92">
        <v>2015</v>
      </c>
      <c r="B49" s="93" t="s">
        <v>10</v>
      </c>
      <c r="C49" s="94">
        <f t="shared" si="0"/>
        <v>6351</v>
      </c>
      <c r="D49" s="97">
        <v>376</v>
      </c>
      <c r="E49" s="97">
        <v>2396</v>
      </c>
      <c r="F49" s="97">
        <v>3579</v>
      </c>
      <c r="G49" s="95">
        <f t="shared" si="5"/>
        <v>-0.11545961002785521</v>
      </c>
      <c r="H49" s="95">
        <f t="shared" si="6"/>
        <v>-0.61671763506625887</v>
      </c>
      <c r="I49" s="95">
        <f t="shared" si="7"/>
        <v>1.7925407925407923</v>
      </c>
      <c r="J49" s="95">
        <f t="shared" si="8"/>
        <v>-0.32990076764650811</v>
      </c>
      <c r="K49" s="95">
        <f t="shared" si="13"/>
        <v>-6.0655645206793452E-2</v>
      </c>
      <c r="L49" s="95">
        <f t="shared" si="14"/>
        <v>-7.4264445232187115E-2</v>
      </c>
      <c r="M49" s="95">
        <f t="shared" si="15"/>
        <v>-4.7741777123220475E-2</v>
      </c>
      <c r="N49" s="95">
        <f t="shared" si="16"/>
        <v>-6.1968969338751401E-2</v>
      </c>
      <c r="O49" s="95">
        <f t="shared" ref="O49:P49" si="54">IF($B49="I",C49/C45-1,IF($B49="II",SUM(C48:C49)/SUM(C44:C45)-1,IF($B49="III",SUM(C47:C49)/SUM(C43:C45)-1,IF($B49="IV",SUM(C46:C49)/SUM(C42:C45)-1,"NA"))))</f>
        <v>-6.0655645206793452E-2</v>
      </c>
      <c r="P49" s="95">
        <f t="shared" si="54"/>
        <v>-7.4264445232187115E-2</v>
      </c>
      <c r="Q49" s="95">
        <f t="shared" si="18"/>
        <v>-4.7741777123220475E-2</v>
      </c>
      <c r="R49" s="95">
        <f t="shared" si="19"/>
        <v>-6.1968969338751401E-2</v>
      </c>
    </row>
    <row r="50" spans="1:18" x14ac:dyDescent="0.25">
      <c r="A50" s="92">
        <v>2016</v>
      </c>
      <c r="B50" s="93" t="s">
        <v>7</v>
      </c>
      <c r="C50" s="94">
        <f t="shared" si="0"/>
        <v>9478</v>
      </c>
      <c r="D50" s="97">
        <v>583</v>
      </c>
      <c r="E50" s="97">
        <v>1824</v>
      </c>
      <c r="F50" s="97">
        <v>7071</v>
      </c>
      <c r="G50" s="95">
        <f t="shared" si="5"/>
        <v>-2.0766608120673657E-2</v>
      </c>
      <c r="H50" s="95">
        <f t="shared" si="6"/>
        <v>-0.59287709497206698</v>
      </c>
      <c r="I50" s="95">
        <f t="shared" si="7"/>
        <v>-0.15944700460829497</v>
      </c>
      <c r="J50" s="95">
        <f t="shared" si="8"/>
        <v>0.16356754977785082</v>
      </c>
      <c r="K50" s="95">
        <f t="shared" si="13"/>
        <v>-8.3139406028368779E-2</v>
      </c>
      <c r="L50" s="95">
        <f t="shared" si="14"/>
        <v>-0.25989847715736036</v>
      </c>
      <c r="M50" s="95">
        <f t="shared" si="15"/>
        <v>-0.13701979045401624</v>
      </c>
      <c r="N50" s="95">
        <f t="shared" si="16"/>
        <v>-1.3335802926467855E-2</v>
      </c>
      <c r="O50" s="95">
        <f t="shared" ref="O50:P50" si="55">IF($B50="I",C50/C46-1,IF($B50="II",SUM(C49:C50)/SUM(C45:C46)-1,IF($B50="III",SUM(C48:C50)/SUM(C44:C46)-1,IF($B50="IV",SUM(C47:C50)/SUM(C43:C46)-1,"NA"))))</f>
        <v>-2.0766608120673657E-2</v>
      </c>
      <c r="P50" s="95">
        <f t="shared" si="55"/>
        <v>-0.59287709497206698</v>
      </c>
      <c r="Q50" s="95">
        <f t="shared" si="18"/>
        <v>-0.15944700460829497</v>
      </c>
      <c r="R50" s="95">
        <f t="shared" si="19"/>
        <v>0.16356754977785082</v>
      </c>
    </row>
    <row r="51" spans="1:18" x14ac:dyDescent="0.2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-0.18618266978922715</v>
      </c>
      <c r="L51" s="95">
        <f t="shared" si="14"/>
        <v>-0.53053097345132749</v>
      </c>
      <c r="M51" s="95">
        <f t="shared" si="15"/>
        <v>-0.15263581026760076</v>
      </c>
      <c r="N51" s="95">
        <f t="shared" si="16"/>
        <v>-8.9992936190251949E-2</v>
      </c>
      <c r="O51" s="95">
        <f t="shared" ref="O51:P51" si="56">IF($B51="I",C51/C47-1,IF($B51="II",SUM(C50:C51)/SUM(C46:C47)-1,IF($B51="III",SUM(C49:C51)/SUM(C45:C47)-1,IF($B51="IV",SUM(C48:C51)/SUM(C44:C47)-1,"NA"))))</f>
        <v>-0.17686404645857101</v>
      </c>
      <c r="P51" s="95">
        <f t="shared" si="56"/>
        <v>-0.63295066708035996</v>
      </c>
      <c r="Q51" s="95">
        <f t="shared" si="18"/>
        <v>-9.0671108995716287E-2</v>
      </c>
      <c r="R51" s="95">
        <f t="shared" si="19"/>
        <v>-8.3466824045190124E-2</v>
      </c>
    </row>
    <row r="52" spans="1:18" x14ac:dyDescent="0.2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-0.13910622710622711</v>
      </c>
      <c r="L52" s="95">
        <f t="shared" si="14"/>
        <v>-0.68445435827041867</v>
      </c>
      <c r="M52" s="95">
        <f t="shared" si="15"/>
        <v>0.20913036489310399</v>
      </c>
      <c r="N52" s="95">
        <f t="shared" si="16"/>
        <v>-9.3268708099293329E-2</v>
      </c>
      <c r="O52" s="95">
        <f t="shared" ref="O52:P52" si="57">IF($B52="I",C52/C48-1,IF($B52="II",SUM(C51:C52)/SUM(C47:C48)-1,IF($B52="III",SUM(C50:C52)/SUM(C46:C48)-1,IF($B52="IV",SUM(C49:C52)/SUM(C45:C48)-1,"NA"))))</f>
        <v>-0.14540731118946004</v>
      </c>
      <c r="P52" s="95">
        <f t="shared" si="57"/>
        <v>-0.6981638126676295</v>
      </c>
      <c r="Q52" s="95">
        <f t="shared" si="18"/>
        <v>-4.4191683759090106E-2</v>
      </c>
      <c r="R52" s="95">
        <f t="shared" si="19"/>
        <v>-1.7747236331042693E-2</v>
      </c>
    </row>
    <row r="53" spans="1:18" x14ac:dyDescent="0.25">
      <c r="A53" s="92">
        <v>2016</v>
      </c>
      <c r="B53" s="93" t="s">
        <v>10</v>
      </c>
      <c r="C53" s="94">
        <f t="shared" si="0"/>
        <v>7073</v>
      </c>
      <c r="D53" s="97">
        <v>760</v>
      </c>
      <c r="E53" s="97">
        <v>1384</v>
      </c>
      <c r="F53" s="97">
        <v>4929</v>
      </c>
      <c r="G53" s="95">
        <f t="shared" si="5"/>
        <v>0.11368288458510478</v>
      </c>
      <c r="H53" s="95">
        <f t="shared" si="6"/>
        <v>1.021276595744681</v>
      </c>
      <c r="I53" s="95">
        <f t="shared" si="7"/>
        <v>-0.42237061769616024</v>
      </c>
      <c r="J53" s="95">
        <f t="shared" si="8"/>
        <v>0.37720033528918684</v>
      </c>
      <c r="K53" s="95">
        <f t="shared" si="13"/>
        <v>-9.5987506006727563E-2</v>
      </c>
      <c r="L53" s="95">
        <f t="shared" si="14"/>
        <v>-0.57438253877082135</v>
      </c>
      <c r="M53" s="95">
        <f t="shared" si="15"/>
        <v>-0.16097435236499547</v>
      </c>
      <c r="N53" s="95">
        <f t="shared" si="16"/>
        <v>5.1836172098060462E-2</v>
      </c>
      <c r="O53" s="95">
        <f t="shared" ref="O53:P53" si="58">IF($B53="I",C53/C49-1,IF($B53="II",SUM(C52:C53)/SUM(C48:C49)-1,IF($B53="III",SUM(C51:C53)/SUM(C47:C49)-1,IF($B53="IV",SUM(C50:C53)/SUM(C46:C49)-1,"NA"))))</f>
        <v>-9.5987506006727563E-2</v>
      </c>
      <c r="P53" s="95">
        <f t="shared" si="58"/>
        <v>-0.57438253877082135</v>
      </c>
      <c r="Q53" s="95">
        <f t="shared" si="18"/>
        <v>-0.16097435236499547</v>
      </c>
      <c r="R53" s="95">
        <f t="shared" si="19"/>
        <v>5.1836172098060462E-2</v>
      </c>
    </row>
    <row r="54" spans="1:18" x14ac:dyDescent="0.25">
      <c r="A54" s="89">
        <v>2017</v>
      </c>
      <c r="B54" s="93" t="s">
        <v>7</v>
      </c>
      <c r="C54" s="94">
        <f t="shared" si="0"/>
        <v>12955</v>
      </c>
      <c r="D54" s="97">
        <v>4691</v>
      </c>
      <c r="E54" s="97">
        <v>1799</v>
      </c>
      <c r="F54" s="97">
        <v>6465</v>
      </c>
      <c r="G54" s="95">
        <f t="shared" si="5"/>
        <v>0.36684954631778854</v>
      </c>
      <c r="H54" s="95">
        <f t="shared" si="6"/>
        <v>7.0463121783876499</v>
      </c>
      <c r="I54" s="95">
        <f t="shared" si="7"/>
        <v>-1.3706140350877138E-2</v>
      </c>
      <c r="J54" s="95">
        <f t="shared" si="8"/>
        <v>-8.5702163767501061E-2</v>
      </c>
      <c r="K54" s="95">
        <f t="shared" si="13"/>
        <v>1.4564133554917591E-2</v>
      </c>
      <c r="L54" s="95">
        <f t="shared" si="14"/>
        <v>0.44741655235482392</v>
      </c>
      <c r="M54" s="95">
        <f t="shared" si="15"/>
        <v>-0.12518548495885606</v>
      </c>
      <c r="N54" s="95">
        <f t="shared" si="16"/>
        <v>-2.5671109442462869E-2</v>
      </c>
      <c r="O54" s="95">
        <f t="shared" ref="O54:P54" si="59">IF($B54="I",C54/C50-1,IF($B54="II",SUM(C53:C54)/SUM(C49:C50)-1,IF($B54="III",SUM(C52:C54)/SUM(C48:C50)-1,IF($B54="IV",SUM(C51:C54)/SUM(C47:C50)-1,"NA"))))</f>
        <v>0.36684954631778854</v>
      </c>
      <c r="P54" s="95">
        <f t="shared" si="59"/>
        <v>7.0463121783876499</v>
      </c>
      <c r="Q54" s="95">
        <f t="shared" si="18"/>
        <v>-1.3706140350877138E-2</v>
      </c>
      <c r="R54" s="95">
        <f t="shared" si="19"/>
        <v>-8.5702163767501061E-2</v>
      </c>
    </row>
    <row r="55" spans="1:18" x14ac:dyDescent="0.2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0.24564162623389652</v>
      </c>
      <c r="L55" s="95">
        <f t="shared" si="14"/>
        <v>1.281809613572102</v>
      </c>
      <c r="M55" s="95">
        <f t="shared" si="15"/>
        <v>-3.4426673895364579E-2</v>
      </c>
      <c r="N55" s="95">
        <f t="shared" si="16"/>
        <v>0.18189815773131857</v>
      </c>
      <c r="O55" s="95">
        <f t="shared" ref="O55:P55" si="60">IF($B55="I",C55/C51-1,IF($B55="II",SUM(C54:C55)/SUM(C50:C51)-1,IF($B55="III",SUM(C53:C55)/SUM(C49:C51)-1,IF($B55="IV",SUM(C52:C55)/SUM(C48:C51)-1,"NA"))))</f>
        <v>0.44888188976377963</v>
      </c>
      <c r="P55" s="95">
        <f t="shared" si="60"/>
        <v>4.2603550295857993</v>
      </c>
      <c r="Q55" s="95">
        <f t="shared" si="18"/>
        <v>0.16069091860769436</v>
      </c>
      <c r="R55" s="95">
        <f t="shared" si="19"/>
        <v>0.13540612639131644</v>
      </c>
    </row>
    <row r="56" spans="1:18" x14ac:dyDescent="0.2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0.25464633399142222</v>
      </c>
      <c r="L56" s="95">
        <f t="shared" si="14"/>
        <v>3.2969004893964113</v>
      </c>
      <c r="M56" s="95">
        <f t="shared" si="15"/>
        <v>-0.10994416378622707</v>
      </c>
      <c r="N56" s="95">
        <f t="shared" si="16"/>
        <v>0.11215466853174805</v>
      </c>
      <c r="O56" s="95">
        <f t="shared" ref="O56:P56" si="61">IF($B56="I",C56/C52-1,IF($B56="II",SUM(C55:C56)/SUM(C51:C52)-1,IF($B56="III",SUM(C54:C56)/SUM(C50:C52)-1,IF($B56="IV",SUM(C53:C56)/SUM(C49:C52)-1,"NA"))))</f>
        <v>0.29352499240022589</v>
      </c>
      <c r="P56" s="95">
        <f t="shared" si="61"/>
        <v>3.8817498291182497</v>
      </c>
      <c r="Q56" s="95">
        <f t="shared" si="18"/>
        <v>3.6090518923136861E-2</v>
      </c>
      <c r="R56" s="95">
        <f t="shared" si="19"/>
        <v>5.4447013018615431E-2</v>
      </c>
    </row>
    <row r="57" spans="1:18" x14ac:dyDescent="0.25">
      <c r="A57" s="89">
        <v>2017</v>
      </c>
      <c r="B57" s="93" t="s">
        <v>10</v>
      </c>
      <c r="C57" s="94">
        <f t="shared" si="0"/>
        <v>5852</v>
      </c>
      <c r="D57" s="97">
        <v>1113</v>
      </c>
      <c r="E57" s="97">
        <v>1054</v>
      </c>
      <c r="F57" s="97">
        <v>3685</v>
      </c>
      <c r="G57" s="95">
        <f t="shared" si="5"/>
        <v>-0.17262830482115088</v>
      </c>
      <c r="H57" s="95">
        <f t="shared" si="6"/>
        <v>0.46447368421052637</v>
      </c>
      <c r="I57" s="95">
        <f t="shared" si="7"/>
        <v>-0.23843930635838151</v>
      </c>
      <c r="J57" s="95">
        <f t="shared" si="8"/>
        <v>-0.25238385067965108</v>
      </c>
      <c r="K57" s="95">
        <f t="shared" si="13"/>
        <v>0.1839867109634552</v>
      </c>
      <c r="L57" s="95">
        <f t="shared" si="14"/>
        <v>2.7134502923976607</v>
      </c>
      <c r="M57" s="95">
        <f t="shared" si="15"/>
        <v>-2.2273425499231947E-2</v>
      </c>
      <c r="N57" s="95">
        <f t="shared" si="16"/>
        <v>-1.6333598539804317E-2</v>
      </c>
      <c r="O57" s="95">
        <f t="shared" ref="O57:P57" si="62">IF($B57="I",C57/C53-1,IF($B57="II",SUM(C56:C57)/SUM(C52:C53)-1,IF($B57="III",SUM(C55:C57)/SUM(C51:C53)-1,IF($B57="IV",SUM(C54:C57)/SUM(C50:C53)-1,"NA"))))</f>
        <v>0.1839867109634552</v>
      </c>
      <c r="P57" s="95">
        <f t="shared" si="62"/>
        <v>2.7134502923976607</v>
      </c>
      <c r="Q57" s="95">
        <f t="shared" si="18"/>
        <v>-2.2273425499231947E-2</v>
      </c>
      <c r="R57" s="95">
        <f t="shared" si="19"/>
        <v>-1.6333598539804317E-2</v>
      </c>
    </row>
    <row r="58" spans="1:18" x14ac:dyDescent="0.25">
      <c r="A58" s="89">
        <v>2018</v>
      </c>
      <c r="B58" s="93" t="s">
        <v>7</v>
      </c>
      <c r="C58" s="94">
        <f t="shared" si="0"/>
        <v>6371</v>
      </c>
      <c r="D58" s="97">
        <v>254</v>
      </c>
      <c r="E58" s="97">
        <v>1886</v>
      </c>
      <c r="F58" s="97">
        <v>4231</v>
      </c>
      <c r="G58" s="95">
        <f t="shared" si="5"/>
        <v>-0.50822076418371287</v>
      </c>
      <c r="H58" s="95">
        <f t="shared" si="6"/>
        <v>-0.94585376252398212</v>
      </c>
      <c r="I58" s="95">
        <f t="shared" si="7"/>
        <v>4.8360200111172924E-2</v>
      </c>
      <c r="J58" s="95">
        <f t="shared" si="8"/>
        <v>-0.34555297757153902</v>
      </c>
      <c r="K58" s="95">
        <f t="shared" si="13"/>
        <v>-0.13470530422610716</v>
      </c>
      <c r="L58" s="95">
        <f t="shared" si="14"/>
        <v>-0.39693571315747911</v>
      </c>
      <c r="M58" s="95">
        <f t="shared" si="15"/>
        <v>-5.0886661526600152E-3</v>
      </c>
      <c r="N58" s="95">
        <f t="shared" si="16"/>
        <v>-9.5226626848417761E-2</v>
      </c>
      <c r="O58" s="95">
        <f t="shared" ref="O58:P58" si="63">IF($B58="I",C58/C54-1,IF($B58="II",SUM(C57:C58)/SUM(C53:C54)-1,IF($B58="III",SUM(C56:C58)/SUM(C52:C54)-1,IF($B58="IV",SUM(C55:C58)/SUM(C51:C54)-1,"NA"))))</f>
        <v>-0.50822076418371287</v>
      </c>
      <c r="P58" s="95">
        <f t="shared" si="63"/>
        <v>-0.94585376252398212</v>
      </c>
      <c r="Q58" s="95">
        <f t="shared" si="18"/>
        <v>4.8360200111172924E-2</v>
      </c>
      <c r="R58" s="95">
        <f t="shared" si="19"/>
        <v>-0.34555297757153902</v>
      </c>
    </row>
    <row r="59" spans="1:18" x14ac:dyDescent="0.2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-0.30193950464728958</v>
      </c>
      <c r="L59" s="95">
        <f t="shared" si="14"/>
        <v>-0.57607049428610768</v>
      </c>
      <c r="M59" s="95">
        <f t="shared" si="15"/>
        <v>-0.29898933183604715</v>
      </c>
      <c r="N59" s="95">
        <f t="shared" si="16"/>
        <v>-0.21568369893603045</v>
      </c>
      <c r="O59" s="95">
        <f t="shared" ref="O59:P59" si="65">IF($B59="I",C59/C55-1,IF($B59="II",SUM(C58:C59)/SUM(C54:C55)-1,IF($B59="III",SUM(C57:C59)/SUM(C53:C55)-1,IF($B59="IV",SUM(C56:C59)/SUM(C52:C55)-1,"NA"))))</f>
        <v>-0.41963392895961049</v>
      </c>
      <c r="P59" s="95">
        <f t="shared" si="65"/>
        <v>-0.83175317371042912</v>
      </c>
      <c r="Q59" s="95">
        <f t="shared" si="18"/>
        <v>-0.30913190529875989</v>
      </c>
      <c r="R59" s="95">
        <f t="shared" si="19"/>
        <v>-0.25155958843068948</v>
      </c>
    </row>
    <row r="60" spans="1:18" x14ac:dyDescent="0.25">
      <c r="A60" s="89">
        <v>2018</v>
      </c>
      <c r="B60" s="93" t="s">
        <v>9</v>
      </c>
      <c r="C60" s="94">
        <f t="shared" si="0"/>
        <v>7089</v>
      </c>
      <c r="D60" s="97">
        <v>867</v>
      </c>
      <c r="E60" s="97">
        <v>2001</v>
      </c>
      <c r="F60" s="97">
        <v>4221</v>
      </c>
      <c r="G60" s="95">
        <f t="shared" si="5"/>
        <v>4.4804716285924862E-2</v>
      </c>
      <c r="H60" s="95">
        <f t="shared" si="6"/>
        <v>-5.6583242655059873E-2</v>
      </c>
      <c r="I60" s="95">
        <f t="shared" si="7"/>
        <v>1.2842465753424657</v>
      </c>
      <c r="J60" s="95">
        <f t="shared" si="8"/>
        <v>-0.15410821643286576</v>
      </c>
      <c r="K60" s="95">
        <f t="shared" si="64"/>
        <v>-0.28674136574513687</v>
      </c>
      <c r="L60" s="95">
        <f t="shared" si="14"/>
        <v>-0.61693242217160216</v>
      </c>
      <c r="M60" s="95">
        <f t="shared" si="15"/>
        <v>-8.6034353995519064E-2</v>
      </c>
      <c r="N60" s="95">
        <f t="shared" si="16"/>
        <v>-0.22989848171772531</v>
      </c>
      <c r="O60" s="95">
        <f t="shared" ref="O60:P60" si="66">IF($B60="I",C60/C56-1,IF($B60="II",SUM(C59:C60)/SUM(C55:C56)-1,IF($B60="III",SUM(C58:C60)/SUM(C54:C56)-1,IF($B60="IV",SUM(C57:C60)/SUM(C53:C56)-1,"NA"))))</f>
        <v>-0.31383871617538439</v>
      </c>
      <c r="P60" s="95">
        <f t="shared" si="66"/>
        <v>-0.73200784094091298</v>
      </c>
      <c r="Q60" s="95">
        <f t="shared" si="18"/>
        <v>-4.6318960647712348E-2</v>
      </c>
      <c r="R60" s="95">
        <f>IF($B60="I",F60/F56-1,IF($B60="II",SUM(F59:F60)/SUM(F55:F56)-1,IF($B60="III",SUM(F58:F60)/SUM(F54:F56)-1,IF($B60="IV",SUM(F57:F60)/SUM(F53:F56)-1,"NA"))))</f>
        <v>-0.22350429815957995</v>
      </c>
    </row>
    <row r="61" spans="1:18" x14ac:dyDescent="0.25">
      <c r="A61" s="89">
        <v>2018</v>
      </c>
      <c r="B61" s="93" t="s">
        <v>10</v>
      </c>
      <c r="C61" s="94">
        <f t="shared" si="0"/>
        <v>6269</v>
      </c>
      <c r="D61" s="97">
        <v>20</v>
      </c>
      <c r="E61" s="97">
        <v>1611</v>
      </c>
      <c r="F61" s="97">
        <v>4638</v>
      </c>
      <c r="G61" s="95">
        <f t="shared" ref="G61" si="67">C61/C57-1</f>
        <v>7.1257689678742242E-2</v>
      </c>
      <c r="H61" s="95">
        <f t="shared" ref="H61" si="68">D61/D57-1</f>
        <v>-0.98203054806828394</v>
      </c>
      <c r="I61" s="95">
        <f t="shared" ref="I61" si="69">E61/E57-1</f>
        <v>0.52846299810246689</v>
      </c>
      <c r="J61" s="95">
        <f t="shared" ref="J61" si="70">F61/F57-1</f>
        <v>0.25861601085481678</v>
      </c>
      <c r="K61" s="95">
        <f t="shared" si="64"/>
        <v>-0.25060328862450199</v>
      </c>
      <c r="L61" s="95">
        <f t="shared" ref="L61" si="71">SUM(D58:D61)/SUM(D54:D57)-1</f>
        <v>-0.76571774682010907</v>
      </c>
      <c r="M61" s="95">
        <f t="shared" ref="M61" si="72">SUM(E58:E61)/SUM(E54:E57)-1</f>
        <v>4.8860958366064411E-2</v>
      </c>
      <c r="N61" s="95">
        <f t="shared" ref="N61" si="73">SUM(F58:F61)/SUM(F54:F57)-1</f>
        <v>-0.13897611571034352</v>
      </c>
      <c r="O61" s="95">
        <f t="shared" ref="O61" si="74">IF($B61="I",C61/C57-1,IF($B61="II",SUM(C60:C61)/SUM(C56:C57)-1,IF($B61="III",SUM(C59:C61)/SUM(C55:C57)-1,IF($B61="IV",SUM(C58:C61)/SUM(C54:C57)-1,"NA"))))</f>
        <v>-0.25060328862450199</v>
      </c>
      <c r="P61" s="95">
        <f t="shared" ref="P61" si="75">IF($B61="I",D61/D57-1,IF($B61="II",SUM(D60:D61)/SUM(D56:D57)-1,IF($B61="III",SUM(D59:D61)/SUM(D55:D57)-1,IF($B61="IV",SUM(D58:D61)/SUM(D54:D57)-1,"NA"))))</f>
        <v>-0.76571774682010907</v>
      </c>
      <c r="Q61" s="95">
        <f t="shared" ref="Q61" si="76">IF($B61="I",E61/E57-1,IF($B61="II",SUM(E60:E61)/SUM(E56:E57)-1,IF($B61="III",SUM(E59:E61)/SUM(E55:E57)-1,IF($B61="IV",SUM(E58:E61)/SUM(E54:E57)-1,"NA"))))</f>
        <v>4.8860958366064411E-2</v>
      </c>
      <c r="R61" s="95">
        <f>IF($B61="I",F61/F57-1,IF($B61="II",SUM(F60:F61)/SUM(F56:F57)-1,IF($B61="III",SUM(F59:F61)/SUM(F55:F57)-1,IF($B61="IV",SUM(F58:F61)/SUM(F54:F57)-1,"NA"))))</f>
        <v>-0.13897611571034352</v>
      </c>
    </row>
    <row r="62" spans="1:18" x14ac:dyDescent="0.25">
      <c r="A62" s="89">
        <v>2019</v>
      </c>
      <c r="B62" s="93" t="s">
        <v>7</v>
      </c>
      <c r="C62" s="94">
        <f t="shared" si="0"/>
        <v>7544</v>
      </c>
      <c r="D62" s="97">
        <v>75</v>
      </c>
      <c r="E62" s="97">
        <v>3601</v>
      </c>
      <c r="F62" s="97">
        <v>3868</v>
      </c>
      <c r="G62" s="95">
        <f t="shared" ref="G62" si="77">C62/C58-1</f>
        <v>0.18411552346570392</v>
      </c>
      <c r="H62" s="95">
        <f t="shared" ref="H62" si="78">D62/D58-1</f>
        <v>-0.70472440944881898</v>
      </c>
      <c r="I62" s="95">
        <f t="shared" ref="I62" si="79">E62/E58-1</f>
        <v>0.90933191940615066</v>
      </c>
      <c r="J62" s="95">
        <f t="shared" ref="J62" si="80">F62/F58-1</f>
        <v>-8.5795320255258822E-2</v>
      </c>
      <c r="K62" s="95">
        <f t="shared" si="64"/>
        <v>-4.0407517037240992E-2</v>
      </c>
      <c r="L62" s="95">
        <f t="shared" ref="L62" si="81">SUM(D59:D62)/SUM(D55:D58)-1</f>
        <v>-0.54033525405971705</v>
      </c>
      <c r="M62" s="95">
        <f t="shared" ref="M62" si="82">SUM(E59:E62)/SUM(E55:E58)-1</f>
        <v>0.30052696838189719</v>
      </c>
      <c r="N62" s="95">
        <f t="shared" ref="N62" si="83">SUM(F59:F62)/SUM(F55:F58)-1</f>
        <v>-5.5898637137989815E-2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-0.70472440944881898</v>
      </c>
      <c r="Q62" s="95">
        <f t="shared" ref="Q62" si="86">IF($B62="I",E62/E58-1,IF($B62="II",SUM(E61:E62)/SUM(E57:E58)-1,IF($B62="III",SUM(E60:E62)/SUM(E56:E58)-1,IF($B62="IV",SUM(E59:E62)/SUM(E55:E58)-1,"NA"))))</f>
        <v>0.90933191940615066</v>
      </c>
      <c r="R62" s="95">
        <f>IF($B62="I",F62/F58-1,IF($B62="II",SUM(F61:F62)/SUM(F57:F58)-1,IF($B62="III",SUM(F60:F62)/SUM(F56:F58)-1,IF($B62="IV",SUM(F59:F62)/SUM(F55:F58)-1,"NA"))))</f>
        <v>-8.5795320255258822E-2</v>
      </c>
    </row>
    <row r="63" spans="1:18" x14ac:dyDescent="0.25">
      <c r="A63" s="89">
        <v>2019</v>
      </c>
      <c r="B63" s="93" t="s">
        <v>8</v>
      </c>
      <c r="C63" s="94">
        <f t="shared" si="0"/>
        <v>5951</v>
      </c>
      <c r="D63" s="97">
        <v>511</v>
      </c>
      <c r="E63" s="97">
        <v>1195</v>
      </c>
      <c r="F63" s="97">
        <v>4245</v>
      </c>
      <c r="G63" s="95">
        <f t="shared" ref="G63" si="87">C63/C59-1</f>
        <v>-0.14717684150186294</v>
      </c>
      <c r="H63" s="95">
        <f t="shared" ref="H63" si="88">D63/D59-1</f>
        <v>-0.35561160151324089</v>
      </c>
      <c r="I63" s="95">
        <f t="shared" ref="I63" si="89">E63/E59-1</f>
        <v>1.4431239388794648E-2</v>
      </c>
      <c r="J63" s="95">
        <f t="shared" ref="J63" si="90">F63/F59-1</f>
        <v>-0.15218693828639906</v>
      </c>
      <c r="K63" s="95">
        <f t="shared" si="64"/>
        <v>3.3364119141076065E-2</v>
      </c>
      <c r="L63" s="95">
        <f t="shared" ref="L63" si="91">SUM(D60:D63)/SUM(D56:D59)-1</f>
        <v>-0.52159792140305294</v>
      </c>
      <c r="M63" s="95">
        <f t="shared" ref="M63" si="92">SUM(E60:E63)/SUM(E56:E59)-1</f>
        <v>0.683620344413296</v>
      </c>
      <c r="N63" s="95">
        <f t="shared" ref="N63" si="93">SUM(F60:F63)/SUM(F56:F59)-1</f>
        <v>-5.2531680902138111E-2</v>
      </c>
      <c r="O63" s="95">
        <f t="shared" ref="O63" si="94">IF($B63="I",C63/C59-1,IF($B63="II",SUM(C62:C63)/SUM(C58:C59)-1,IF($B63="III",SUM(C61:C63)/SUM(C57:C59)-1,IF($B63="IV",SUM(C60:C63)/SUM(C56:C59)-1,"NA"))))</f>
        <v>1.0937148850101108E-2</v>
      </c>
      <c r="P63" s="95">
        <f t="shared" ref="P63" si="95">IF($B63="I",D63/D59-1,IF($B63="II",SUM(D62:D63)/SUM(D58:D59)-1,IF($B63="III",SUM(D61:D63)/SUM(D57:D59)-1,IF($B63="IV",SUM(D60:D63)/SUM(D56:D59)-1,"NA"))))</f>
        <v>-0.440305635148042</v>
      </c>
      <c r="Q63" s="95">
        <f t="shared" ref="Q63" si="96">IF($B63="I",E63/E59-1,IF($B63="II",SUM(E62:E63)/SUM(E58:E59)-1,IF($B63="III",SUM(E61:E63)/SUM(E57:E59)-1,IF($B63="IV",SUM(E60:E63)/SUM(E56:E59)-1,"NA"))))</f>
        <v>0.56527415143603132</v>
      </c>
      <c r="R63" s="95">
        <f>IF($B63="I",F63/F59-1,IF($B63="II",SUM(F62:F63)/SUM(F58:F59)-1,IF($B63="III",SUM(F61:F63)/SUM(F57:F59)-1,IF($B63="IV",SUM(F60:F63)/SUM(F56:F59)-1,"NA"))))</f>
        <v>-0.12177960597531934</v>
      </c>
    </row>
    <row r="64" spans="1:18" x14ac:dyDescent="0.25">
      <c r="A64" s="89">
        <v>2019</v>
      </c>
      <c r="B64" s="93" t="s">
        <v>9</v>
      </c>
      <c r="C64" s="94">
        <f t="shared" si="0"/>
        <v>7394</v>
      </c>
      <c r="D64" s="97">
        <v>120</v>
      </c>
      <c r="E64" s="97">
        <v>1913</v>
      </c>
      <c r="F64" s="97">
        <v>5361</v>
      </c>
      <c r="G64" s="95">
        <f>C64/C60-1</f>
        <v>4.3024404006206884E-2</v>
      </c>
      <c r="H64" s="95">
        <f t="shared" ref="H64" si="97">D64/D60-1</f>
        <v>-0.86159169550173009</v>
      </c>
      <c r="I64" s="95">
        <f t="shared" ref="I64" si="98">E64/E60-1</f>
        <v>-4.3978010994502714E-2</v>
      </c>
      <c r="J64" s="95">
        <f t="shared" ref="J64" si="99">F64/F60-1</f>
        <v>0.27007818052594179</v>
      </c>
      <c r="K64" s="95">
        <f t="shared" si="64"/>
        <v>3.3016356028908289E-2</v>
      </c>
      <c r="L64" s="95">
        <f t="shared" ref="L64" si="100">SUM(D61:D64)/SUM(D57:D60)-1</f>
        <v>-0.76015857284440036</v>
      </c>
      <c r="M64" s="95">
        <f t="shared" ref="M64" si="101">SUM(E61:E64)/SUM(E57:E60)-1</f>
        <v>0.35969929727079597</v>
      </c>
      <c r="N64" s="95">
        <f t="shared" ref="N64" si="102">SUM(F61:F64)/SUM(F57:F60)-1</f>
        <v>5.646290247316843E-2</v>
      </c>
      <c r="O64" s="95">
        <f t="shared" ref="O64" si="103">IF($B64="I",C64/C60-1,IF($B64="II",SUM(C63:C64)/SUM(C59:C60)-1,IF($B64="III",SUM(C62:C64)/SUM(C58:C60)-1,IF($B64="IV",SUM(C61:C64)/SUM(C57:C60)-1,"NA"))))</f>
        <v>2.2066738428417665E-2</v>
      </c>
      <c r="P64" s="95">
        <f t="shared" ref="P64" si="104">IF($B64="I",D64/D60-1,IF($B64="II",SUM(D63:D64)/SUM(D59:D60)-1,IF($B64="III",SUM(D62:D64)/SUM(D58:D60)-1,IF($B64="IV",SUM(D61:D64)/SUM(D57:D60)-1,"NA"))))</f>
        <v>-0.63113897596656221</v>
      </c>
      <c r="Q64" s="95">
        <f t="shared" ref="Q64" si="105">IF($B64="I",E64/E60-1,IF($B64="II",SUM(E63:E64)/SUM(E59:E60)-1,IF($B64="III",SUM(E62:E64)/SUM(E58:E60)-1,IF($B64="IV",SUM(E61:E64)/SUM(E57:E60)-1,"NA"))))</f>
        <v>0.3245804540967423</v>
      </c>
      <c r="R64" s="95">
        <f>IF($B64="I",F64/F60-1,IF($B64="II",SUM(F63:F64)/SUM(F59:F60)-1,IF($B64="III",SUM(F62:F64)/SUM(F58:F60)-1,IF($B64="IV",SUM(F61:F64)/SUM(F57:F60)-1,"NA"))))</f>
        <v>1.1144958763653623E-3</v>
      </c>
    </row>
    <row r="65" spans="1:18" x14ac:dyDescent="0.2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3.3773916950612159E-2</v>
      </c>
      <c r="L65" s="95">
        <f t="shared" ref="L65" si="111">SUM(D62:D65)/SUM(D58:D61)-1</f>
        <v>-0.48035160289555323</v>
      </c>
      <c r="M65" s="95">
        <f t="shared" ref="M65" si="112">SUM(E62:E65)/SUM(E58:E61)-1</f>
        <v>0.27980826842420603</v>
      </c>
      <c r="N65" s="95">
        <f t="shared" ref="N65" si="113">SUM(F62:F65)/SUM(F58:F61)-1</f>
        <v>-2.0445377686909572E-3</v>
      </c>
      <c r="O65" s="95">
        <f t="shared" ref="O65" si="114">IF($B65="I",C65/C61-1,IF($B65="II",SUM(C64:C65)/SUM(C60:C61)-1,IF($B65="III",SUM(C63:C65)/SUM(C59:C61)-1,IF($B65="IV",SUM(C62:C65)/SUM(C58:C61)-1,"NA"))))</f>
        <v>3.3773916950612159E-2</v>
      </c>
      <c r="P65" s="95">
        <f t="shared" ref="P65" si="115">IF($B65="I",D65/D61-1,IF($B65="II",SUM(D64:D65)/SUM(D60:D61)-1,IF($B65="III",SUM(D63:D65)/SUM(D59:D61)-1,IF($B65="IV",SUM(D62:D65)/SUM(D58:D61)-1,"NA"))))</f>
        <v>-0.48035160289555323</v>
      </c>
      <c r="Q65" s="95">
        <f t="shared" ref="Q65:R65" si="116">IF($B65="I",E65/E61-1,IF($B65="II",SUM(E64:E65)/SUM(E60:E61)-1,IF($B65="III",SUM(E63:E65)/SUM(E59:E61)-1,IF($B65="IV",SUM(E62:E65)/SUM(E58:E61)-1,"NA"))))</f>
        <v>0.27980826842420603</v>
      </c>
      <c r="R65" s="95">
        <f t="shared" si="116"/>
        <v>-2.0445377686909572E-3</v>
      </c>
    </row>
    <row r="66" spans="1:18" x14ac:dyDescent="0.25">
      <c r="A66" s="89">
        <v>2020</v>
      </c>
      <c r="B66" s="93" t="s">
        <v>7</v>
      </c>
      <c r="C66" s="94">
        <f t="shared" si="0"/>
        <v>6159</v>
      </c>
      <c r="D66" s="97">
        <v>249</v>
      </c>
      <c r="E66" s="97">
        <v>1721</v>
      </c>
      <c r="F66" s="97">
        <v>4189</v>
      </c>
      <c r="G66" s="95">
        <f t="shared" ref="G66" si="117">C66/C62-1</f>
        <v>-0.18358960763520682</v>
      </c>
      <c r="H66" s="95">
        <f t="shared" ref="H66" si="118">D66/D62-1</f>
        <v>2.3199999999999998</v>
      </c>
      <c r="I66" s="95">
        <f t="shared" ref="I66" si="119">E66/E62-1</f>
        <v>-0.52207720077756181</v>
      </c>
      <c r="J66" s="95">
        <f t="shared" ref="J66" si="120">F66/F62-1</f>
        <v>8.2988624612202688E-2</v>
      </c>
      <c r="K66" s="96">
        <f t="shared" ref="K66" si="121">SUM(C63:C66)/SUM(C59:C62)-1</f>
        <v>-5.9397417503586847E-2</v>
      </c>
      <c r="L66" s="95">
        <f t="shared" ref="L66" si="122">SUM(D63:D66)/SUM(D59:D62)-1</f>
        <v>-0.32820512820512826</v>
      </c>
      <c r="M66" s="95">
        <f t="shared" ref="M66" si="123">SUM(E63:E66)/SUM(E59:E62)-1</f>
        <v>-0.20581575497556903</v>
      </c>
      <c r="N66" s="95">
        <f t="shared" ref="N66" si="124">SUM(F63:F66)/SUM(F59:F62)-1</f>
        <v>3.6483590842449454E-2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2.3199999999999998</v>
      </c>
      <c r="Q66" s="95">
        <f t="shared" ref="Q66" si="127">IF($B66="I",E66/E62-1,IF($B66="II",SUM(E65:E66)/SUM(E61:E62)-1,IF($B66="III",SUM(E64:E66)/SUM(E60:E62)-1,IF($B66="IV",SUM(E63:E66)/SUM(E59:E62)-1,"NA"))))</f>
        <v>-0.52207720077756181</v>
      </c>
      <c r="R66" s="95">
        <f t="shared" ref="R66" si="128">IF($B66="I",F66/F62-1,IF($B66="II",SUM(F65:F66)/SUM(F61:F62)-1,IF($B66="III",SUM(F64:F66)/SUM(F60:F62)-1,IF($B66="IV",SUM(F63:F66)/SUM(F59:F62)-1,"NA"))))</f>
        <v>8.2988624612202688E-2</v>
      </c>
    </row>
    <row r="67" spans="1:18" x14ac:dyDescent="0.25">
      <c r="A67" s="89">
        <v>2020</v>
      </c>
      <c r="B67" s="93" t="s">
        <v>8</v>
      </c>
      <c r="C67" s="94">
        <f t="shared" si="0"/>
        <v>1865</v>
      </c>
      <c r="D67" s="97">
        <v>5</v>
      </c>
      <c r="E67" s="97">
        <v>634</v>
      </c>
      <c r="F67" s="97">
        <v>1226</v>
      </c>
      <c r="G67" s="95">
        <f t="shared" ref="G67" si="129">C67/C63-1</f>
        <v>-0.68660729289195088</v>
      </c>
      <c r="H67" s="95">
        <f t="shared" ref="H67" si="130">D67/D63-1</f>
        <v>-0.99021526418786698</v>
      </c>
      <c r="I67" s="95">
        <f t="shared" ref="I67" si="131">E67/E63-1</f>
        <v>-0.46945606694560671</v>
      </c>
      <c r="J67" s="95">
        <f t="shared" ref="J67" si="132">F67/F63-1</f>
        <v>-0.71118963486454656</v>
      </c>
      <c r="K67" s="96">
        <f t="shared" ref="K67" si="133">SUM(C64:C67)/SUM(C60:C63)-1</f>
        <v>-0.17558559565039289</v>
      </c>
      <c r="L67" s="95">
        <f t="shared" ref="L67" si="134">SUM(D64:D67)/SUM(D60:D63)-1</f>
        <v>-0.54310930074677533</v>
      </c>
      <c r="M67" s="95">
        <f t="shared" ref="M67" si="135">SUM(E64:E67)/SUM(E60:E63)-1</f>
        <v>-0.27414367269267359</v>
      </c>
      <c r="N67" s="95">
        <f t="shared" ref="N67" si="136">SUM(F64:F67)/SUM(F60:F63)-1</f>
        <v>-9.4862125854348389E-2</v>
      </c>
      <c r="O67" s="95">
        <f t="shared" ref="O67" si="137">IF($B67="I",C67/C63-1,IF($B67="II",SUM(C66:C67)/SUM(C62:C63)-1,IF($B67="III",SUM(C65:C67)/SUM(C61:C63)-1,IF($B67="IV",SUM(C64:C67)/SUM(C60:C63)-1,"NA"))))</f>
        <v>-0.40540941089292326</v>
      </c>
      <c r="P67" s="95">
        <f t="shared" ref="P67" si="138">IF($B67="I",D67/D63-1,IF($B67="II",SUM(D66:D67)/SUM(D62:D63)-1,IF($B67="III",SUM(D65:D67)/SUM(D61:D63)-1,IF($B67="IV",SUM(D64:D67)/SUM(D60:D63)-1,"NA"))))</f>
        <v>-0.56655290102389078</v>
      </c>
      <c r="Q67" s="95">
        <f t="shared" ref="Q67" si="139">IF($B67="I",E67/E63-1,IF($B67="II",SUM(E66:E67)/SUM(E62:E63)-1,IF($B67="III",SUM(E65:E67)/SUM(E61:E63)-1,IF($B67="IV",SUM(E64:E67)/SUM(E60:E63)-1,"NA"))))</f>
        <v>-0.50896580483736442</v>
      </c>
      <c r="R67" s="95">
        <f t="shared" ref="R67" si="140">IF($B67="I",F67/F63-1,IF($B67="II",SUM(F66:F67)/SUM(F62:F63)-1,IF($B67="III",SUM(F65:F67)/SUM(F61:F63)-1,IF($B67="IV",SUM(F64:F67)/SUM(F60:F63)-1,"NA"))))</f>
        <v>-0.33255269320843095</v>
      </c>
    </row>
    <row r="68" spans="1:18" x14ac:dyDescent="0.25">
      <c r="A68" s="89">
        <v>2020</v>
      </c>
      <c r="B68" s="93" t="s">
        <v>9</v>
      </c>
      <c r="C68" s="94">
        <f t="shared" si="0"/>
        <v>7246</v>
      </c>
      <c r="D68" s="97">
        <v>22</v>
      </c>
      <c r="E68" s="97">
        <v>1741</v>
      </c>
      <c r="F68" s="97">
        <v>5483</v>
      </c>
      <c r="G68" s="95">
        <f t="shared" ref="G68:G69" si="141">C68/C64-1</f>
        <v>-2.0016229375169003E-2</v>
      </c>
      <c r="H68" s="95">
        <f t="shared" ref="H68:H69" si="142">D68/D64-1</f>
        <v>-0.81666666666666665</v>
      </c>
      <c r="I68" s="95">
        <f t="shared" ref="I68:I69" si="143">E68/E64-1</f>
        <v>-8.9911134343962362E-2</v>
      </c>
      <c r="J68" s="95">
        <f t="shared" ref="J68:J69" si="144">F68/F64-1</f>
        <v>2.2756948330535431E-2</v>
      </c>
      <c r="K68" s="96">
        <f t="shared" ref="K68:K69" si="145">SUM(C65:C68)/SUM(C61:C64)-1</f>
        <v>-0.19029383607040284</v>
      </c>
      <c r="L68" s="95">
        <f t="shared" ref="L68:L69" si="146">SUM(D65:D68)/SUM(D61:D64)-1</f>
        <v>-0.20798898071625349</v>
      </c>
      <c r="M68" s="95">
        <f t="shared" ref="M68:M69" si="147">SUM(E65:E68)/SUM(E61:E64)-1</f>
        <v>-0.28713942307692308</v>
      </c>
      <c r="N68" s="95">
        <f t="shared" ref="N68:N69" si="148">SUM(F65:F68)/SUM(F61:F64)-1</f>
        <v>-0.14509717314487636</v>
      </c>
      <c r="O68" s="95">
        <f t="shared" ref="O68:O69" si="149">IF($B68="I",C68/C64-1,IF($B68="II",SUM(C67:C68)/SUM(C63:C64)-1,IF($B68="III",SUM(C66:C68)/SUM(C62:C64)-1,IF($B68="IV",SUM(C65:C68)/SUM(C61:C64)-1,"NA"))))</f>
        <v>-0.26899325003590402</v>
      </c>
      <c r="P68" s="95">
        <f t="shared" ref="P68:P69" si="150">IF($B68="I",D68/D64-1,IF($B68="II",SUM(D67:D68)/SUM(D63:D64)-1,IF($B68="III",SUM(D66:D68)/SUM(D62:D64)-1,IF($B68="IV",SUM(D65:D68)/SUM(D61:D64)-1,"NA"))))</f>
        <v>-0.60906515580736542</v>
      </c>
      <c r="Q68" s="95">
        <f t="shared" ref="Q68:Q69" si="151">IF($B68="I",E68/E64-1,IF($B68="II",SUM(E67:E68)/SUM(E63:E64)-1,IF($B68="III",SUM(E66:E68)/SUM(E62:E64)-1,IF($B68="IV",SUM(E65:E68)/SUM(E61:E64)-1,"NA"))))</f>
        <v>-0.38947682217916235</v>
      </c>
      <c r="R68" s="95">
        <f t="shared" ref="R68:R69" si="152">IF($B68="I",F68/F64-1,IF($B68="II",SUM(F67:F68)/SUM(F63:F64)-1,IF($B68="III",SUM(F66:F68)/SUM(F62:F64)-1,IF($B68="IV",SUM(F65:F68)/SUM(F61:F64)-1,"NA"))))</f>
        <v>-0.19118301914798874</v>
      </c>
    </row>
    <row r="69" spans="1:18" x14ac:dyDescent="0.25">
      <c r="A69" s="89">
        <v>2020</v>
      </c>
      <c r="B69" s="93" t="s">
        <v>10</v>
      </c>
      <c r="C69" s="94">
        <f t="shared" si="0"/>
        <v>7801</v>
      </c>
      <c r="D69" s="97">
        <v>826</v>
      </c>
      <c r="E69" s="97">
        <v>3821</v>
      </c>
      <c r="F69" s="97">
        <v>3154</v>
      </c>
      <c r="G69" s="95">
        <f t="shared" si="141"/>
        <v>0.16086309523809517</v>
      </c>
      <c r="H69" s="95">
        <f t="shared" si="142"/>
        <v>1.7625418060200668</v>
      </c>
      <c r="I69" s="95">
        <f t="shared" si="143"/>
        <v>1.0822888283378749</v>
      </c>
      <c r="J69" s="95">
        <f t="shared" si="144"/>
        <v>-0.31225468818142177</v>
      </c>
      <c r="K69" s="96">
        <f t="shared" si="145"/>
        <v>-0.16436669202071785</v>
      </c>
      <c r="L69" s="95">
        <f t="shared" si="146"/>
        <v>9.6517412935323454E-2</v>
      </c>
      <c r="M69" s="95">
        <f t="shared" si="147"/>
        <v>-7.3384831460674205E-2</v>
      </c>
      <c r="N69" s="95">
        <f t="shared" si="148"/>
        <v>-0.22192691029900335</v>
      </c>
      <c r="O69" s="95">
        <f t="shared" si="149"/>
        <v>-0.16436669202071785</v>
      </c>
      <c r="P69" s="95">
        <f t="shared" si="150"/>
        <v>9.6517412935323454E-2</v>
      </c>
      <c r="Q69" s="95">
        <f t="shared" si="151"/>
        <v>-7.3384831460674205E-2</v>
      </c>
      <c r="R69" s="95">
        <f t="shared" si="152"/>
        <v>-0.22192691029900335</v>
      </c>
    </row>
    <row r="70" spans="1:18" x14ac:dyDescent="0.25">
      <c r="A70" s="89">
        <v>2021</v>
      </c>
      <c r="B70" s="93" t="s">
        <v>7</v>
      </c>
      <c r="C70" s="94">
        <f t="shared" si="0"/>
        <v>8881</v>
      </c>
      <c r="D70" s="97">
        <v>127</v>
      </c>
      <c r="E70" s="97">
        <v>3031</v>
      </c>
      <c r="F70" s="97">
        <v>5723</v>
      </c>
      <c r="G70" s="95">
        <f t="shared" ref="G70" si="153">C70/C66-1</f>
        <v>0.44195486280240304</v>
      </c>
      <c r="H70" s="95">
        <f t="shared" ref="H70" si="154">D70/D66-1</f>
        <v>-0.48995983935742971</v>
      </c>
      <c r="I70" s="95">
        <f t="shared" ref="I70" si="155">E70/E66-1</f>
        <v>0.76118535735037773</v>
      </c>
      <c r="J70" s="95">
        <f t="shared" ref="J70" si="156">F70/F66-1</f>
        <v>0.36619718309859151</v>
      </c>
      <c r="K70" s="96">
        <f t="shared" ref="K70" si="157">SUM(C67:C70)/SUM(C63:C66)-1</f>
        <v>-1.6435326418547946E-2</v>
      </c>
      <c r="L70" s="95">
        <f t="shared" ref="L70" si="158">SUM(D67:D70)/SUM(D63:D66)-1</f>
        <v>-0.16878710771840544</v>
      </c>
      <c r="M70" s="95">
        <f t="shared" ref="M70" si="159">SUM(E67:E70)/SUM(E63:E66)-1</f>
        <v>0.38460384153661464</v>
      </c>
      <c r="N70" s="95">
        <f t="shared" ref="N70" si="160">SUM(F67:F70)/SUM(F63:F66)-1</f>
        <v>-0.15205919155649861</v>
      </c>
      <c r="O70" s="95">
        <f t="shared" ref="O70" si="161">IF($B70="I",C70/C66-1,IF($B70="II",SUM(C69:C70)/SUM(C65:C66)-1,IF($B70="III",SUM(C68:C70)/SUM(C64:C66)-1,IF($B70="IV",SUM(C67:C70)/SUM(C63:C66)-1,"NA"))))</f>
        <v>0.44195486280240304</v>
      </c>
      <c r="P70" s="95">
        <f t="shared" ref="P70" si="162">IF($B70="I",D70/D66-1,IF($B70="II",SUM(D69:D70)/SUM(D65:D66)-1,IF($B70="III",SUM(D68:D70)/SUM(D64:D66)-1,IF($B70="IV",SUM(D67:D70)/SUM(D63:D66)-1,"NA"))))</f>
        <v>-0.48995983935742971</v>
      </c>
      <c r="Q70" s="95">
        <f t="shared" ref="Q70" si="163">IF($B70="I",E70/E66-1,IF($B70="II",SUM(E69:E70)/SUM(E65:E66)-1,IF($B70="III",SUM(E68:E70)/SUM(E64:E66)-1,IF($B70="IV",SUM(E67:E70)/SUM(E63:E66)-1,"NA"))))</f>
        <v>0.76118535735037773</v>
      </c>
      <c r="R70" s="95">
        <f t="shared" ref="R70" si="164">IF($B70="I",F70/F66-1,IF($B70="II",SUM(F69:F70)/SUM(F65:F66)-1,IF($B70="III",SUM(F68:F70)/SUM(F64:F66)-1,IF($B70="IV",SUM(F67:F70)/SUM(F63:F66)-1,"NA"))))</f>
        <v>0.36619718309859151</v>
      </c>
    </row>
    <row r="71" spans="1:18" x14ac:dyDescent="0.25">
      <c r="A71" s="89">
        <v>2021</v>
      </c>
      <c r="B71" s="93" t="s">
        <v>8</v>
      </c>
      <c r="C71" s="94">
        <f t="shared" si="0"/>
        <v>8237</v>
      </c>
      <c r="D71" s="97">
        <v>265</v>
      </c>
      <c r="E71" s="97">
        <v>3780</v>
      </c>
      <c r="F71" s="97">
        <v>4192</v>
      </c>
      <c r="G71" s="95">
        <f t="shared" ref="G71" si="165">C71/C67-1</f>
        <v>3.4166219839142089</v>
      </c>
      <c r="H71" s="95">
        <f t="shared" ref="H71" si="166">D71/D67-1</f>
        <v>52</v>
      </c>
      <c r="I71" s="95">
        <f t="shared" ref="I71" si="167">E71/E67-1</f>
        <v>4.9621451104100949</v>
      </c>
      <c r="J71" s="95">
        <f t="shared" ref="J71" si="168">F71/F67-1</f>
        <v>2.4192495921696575</v>
      </c>
      <c r="K71" s="96">
        <f t="shared" ref="K71" si="169">SUM(C68:C71)/SUM(C64:C67)-1</f>
        <v>0.45293161080495081</v>
      </c>
      <c r="L71" s="95">
        <f t="shared" ref="L71" si="170">SUM(D68:D71)/SUM(D64:D67)-1</f>
        <v>0.84249628528974729</v>
      </c>
      <c r="M71" s="95">
        <f t="shared" ref="M71" si="171">SUM(E68:E71)/SUM(E64:E67)-1</f>
        <v>1.0273635916762247</v>
      </c>
      <c r="N71" s="95">
        <f t="shared" ref="N71" si="172">SUM(F68:F71)/SUM(F64:F67)-1</f>
        <v>0.20765525322223666</v>
      </c>
      <c r="O71" s="95">
        <f t="shared" ref="O71" si="173">IF($B71="I",C71/C67-1,IF($B71="II",SUM(C70:C71)/SUM(C66:C67)-1,IF($B71="III",SUM(C69:C71)/SUM(C65:C67)-1,IF($B71="IV",SUM(C68:C71)/SUM(C64:C67)-1,"NA"))))</f>
        <v>1.1333499501495514</v>
      </c>
      <c r="P71" s="95">
        <f t="shared" ref="P71" si="174">IF($B71="I",D71/D67-1,IF($B71="II",SUM(D70:D71)/SUM(D66:D67)-1,IF($B71="III",SUM(D69:D71)/SUM(D65:D67)-1,IF($B71="IV",SUM(D68:D71)/SUM(D64:D67)-1,"NA"))))</f>
        <v>0.54330708661417315</v>
      </c>
      <c r="Q71" s="95">
        <f t="shared" ref="Q71" si="175">IF($B71="I",E71/E67-1,IF($B71="II",SUM(E70:E71)/SUM(E66:E67)-1,IF($B71="III",SUM(E69:E71)/SUM(E65:E67)-1,IF($B71="IV",SUM(E68:E71)/SUM(E64:E67)-1,"NA"))))</f>
        <v>1.8921443736730361</v>
      </c>
      <c r="R71" s="95">
        <f t="shared" ref="R71" si="176">IF($B71="I",F71/F67-1,IF($B71="II",SUM(F70:F71)/SUM(F66:F67)-1,IF($B71="III",SUM(F69:F71)/SUM(F65:F67)-1,IF($B71="IV",SUM(F68:F71)/SUM(F64:F67)-1,"NA"))))</f>
        <v>0.8310249307479225</v>
      </c>
    </row>
    <row r="72" spans="1:18" x14ac:dyDescent="0.2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0.60859481582537511</v>
      </c>
      <c r="L72" s="95">
        <f t="shared" ref="L72" si="182">SUM(D69:D72)/SUM(D65:D68)-1</f>
        <v>1.453913043478261</v>
      </c>
      <c r="M72" s="95">
        <f t="shared" ref="M72" si="183">SUM(E69:E72)/SUM(E65:E68)-1</f>
        <v>1.5557241611869839</v>
      </c>
      <c r="N72" s="95">
        <f t="shared" ref="N72" si="184">SUM(F69:F72)/SUM(F65:F68)-1</f>
        <v>0.21441487987600105</v>
      </c>
      <c r="O72" s="95">
        <f t="shared" ref="O72" si="185">IF($B72="I",C72/C68-1,IF($B72="II",SUM(C71:C72)/SUM(C67:C68)-1,IF($B72="III",SUM(C70:C72)/SUM(C66:C68)-1,IF($B72="IV",SUM(C69:C72)/SUM(C65:C68)-1,"NA"))))</f>
        <v>0.80563195808775379</v>
      </c>
      <c r="P72" s="95">
        <f t="shared" ref="P72" si="186">IF($B72="I",D72/D68-1,IF($B72="II",SUM(D71:D72)/SUM(D67:D68)-1,IF($B72="III",SUM(D70:D72)/SUM(D66:D68)-1,IF($B72="IV",SUM(D69:D72)/SUM(D65:D68)-1,"NA"))))</f>
        <v>1.1195652173913042</v>
      </c>
      <c r="Q72" s="95">
        <f t="shared" ref="Q72" si="187">IF($B72="I",E72/E68-1,IF($B72="II",SUM(E71:E72)/SUM(E67:E68)-1,IF($B72="III",SUM(E70:E72)/SUM(E66:E68)-1,IF($B72="IV",SUM(E69:E72)/SUM(E65:E68)-1,"NA"))))</f>
        <v>1.767822265625</v>
      </c>
      <c r="R72" s="95">
        <f t="shared" ref="R72" si="188">IF($B72="I",F72/F68-1,IF($B72="II",SUM(F71:F72)/SUM(F67:F68)-1,IF($B72="III",SUM(F70:F72)/SUM(F66:F68)-1,IF($B72="IV",SUM(F69:F72)/SUM(F65:F68)-1,"NA"))))</f>
        <v>0.43604331069921076</v>
      </c>
    </row>
    <row r="73" spans="1:18" x14ac:dyDescent="0.25">
      <c r="A73" s="89">
        <v>2021</v>
      </c>
      <c r="B73" s="93" t="s">
        <v>10</v>
      </c>
      <c r="C73" s="94">
        <f t="shared" si="0"/>
        <v>11072</v>
      </c>
      <c r="D73" s="97">
        <v>819</v>
      </c>
      <c r="E73" s="97">
        <v>6370</v>
      </c>
      <c r="F73" s="97">
        <v>3883</v>
      </c>
      <c r="G73" s="95">
        <f t="shared" ref="G73" si="189">C73/C69-1</f>
        <v>0.41930521727983594</v>
      </c>
      <c r="H73" s="95">
        <f t="shared" ref="H73" si="190">D73/D69-1</f>
        <v>-8.4745762711864181E-3</v>
      </c>
      <c r="I73" s="95">
        <f t="shared" ref="I73" si="191">E73/E69-1</f>
        <v>0.6671028526563727</v>
      </c>
      <c r="J73" s="95">
        <f t="shared" ref="J73" si="192">F73/F69-1</f>
        <v>0.23113506658211791</v>
      </c>
      <c r="K73" s="96">
        <f t="shared" ref="K73" si="193">SUM(C70:C73)/SUM(C66:C69)-1</f>
        <v>0.67500325083438084</v>
      </c>
      <c r="L73" s="95">
        <f t="shared" ref="L73" si="194">SUM(D70:D73)/SUM(D66:D69)-1</f>
        <v>0.27404718693284935</v>
      </c>
      <c r="M73" s="95">
        <f t="shared" ref="M73" si="195">SUM(E70:E73)/SUM(E66:E69)-1</f>
        <v>1.2365795124415815</v>
      </c>
      <c r="N73" s="95">
        <f t="shared" ref="N73" si="196">SUM(F70:F73)/SUM(F66:F69)-1</f>
        <v>0.39005123825789934</v>
      </c>
      <c r="O73" s="95">
        <f t="shared" ref="O73" si="197">IF($B73="I",C73/C69-1,IF($B73="II",SUM(C72:C73)/SUM(C68:C69)-1,IF($B73="III",SUM(C71:C73)/SUM(C67:C69)-1,IF($B73="IV",SUM(C70:C73)/SUM(C66:C69)-1,"NA"))))</f>
        <v>0.67500325083438084</v>
      </c>
      <c r="P73" s="95">
        <f t="shared" ref="P73" si="198">IF($B73="I",D73/D69-1,IF($B73="II",SUM(D72:D73)/SUM(D68:D69)-1,IF($B73="III",SUM(D71:D73)/SUM(D67:D69)-1,IF($B73="IV",SUM(D70:D73)/SUM(D66:D69)-1,"NA"))))</f>
        <v>0.27404718693284935</v>
      </c>
      <c r="Q73" s="95">
        <f t="shared" ref="Q73" si="199">IF($B73="I",E73/E69-1,IF($B73="II",SUM(E72:E73)/SUM(E68:E69)-1,IF($B73="III",SUM(E71:E73)/SUM(E67:E69)-1,IF($B73="IV",SUM(E70:E73)/SUM(E66:E69)-1,"NA"))))</f>
        <v>1.2365795124415815</v>
      </c>
      <c r="R73" s="95">
        <f t="shared" ref="R73" si="200">IF($B73="I",F73/F69-1,IF($B73="II",SUM(F72:F73)/SUM(F68:F69)-1,IF($B73="III",SUM(F71:F73)/SUM(F67:F69)-1,IF($B73="IV",SUM(F70:F73)/SUM(F66:F69)-1,"NA"))))</f>
        <v>0.39005123825789934</v>
      </c>
    </row>
    <row r="74" spans="1:18" x14ac:dyDescent="0.25">
      <c r="A74" s="89">
        <v>2022</v>
      </c>
      <c r="B74" s="93" t="s">
        <v>7</v>
      </c>
      <c r="C74" s="94">
        <f t="shared" si="0"/>
        <v>14302</v>
      </c>
      <c r="D74" s="97">
        <v>23</v>
      </c>
      <c r="E74" s="97">
        <v>8138</v>
      </c>
      <c r="F74" s="97">
        <v>6141</v>
      </c>
      <c r="G74" s="95">
        <f t="shared" ref="G74:G75" si="201">C74/C70-1</f>
        <v>0.61040423375745978</v>
      </c>
      <c r="H74" s="95">
        <f t="shared" ref="H74:H75" si="202">D74/D70-1</f>
        <v>-0.81889763779527558</v>
      </c>
      <c r="I74" s="95">
        <f t="shared" ref="I74:I75" si="203">E74/E70-1</f>
        <v>1.6849224678323984</v>
      </c>
      <c r="J74" s="95">
        <f t="shared" ref="J74:J75" si="204">F74/F70-1</f>
        <v>7.3038616110431498E-2</v>
      </c>
      <c r="K74" s="96">
        <f t="shared" ref="K74:K75" si="205">SUM(C71:C74)/SUM(C67:C70)-1</f>
        <v>0.70840925832590229</v>
      </c>
      <c r="L74" s="95">
        <f t="shared" ref="L74:L75" si="206">SUM(D71:D74)/SUM(D67:D70)-1</f>
        <v>0.32653061224489788</v>
      </c>
      <c r="M74" s="95">
        <f t="shared" ref="M74:M75" si="207">SUM(E71:E74)/SUM(E67:E70)-1</f>
        <v>1.4725262815649725</v>
      </c>
      <c r="N74" s="95">
        <f t="shared" ref="N74:N75" si="208">SUM(F71:F74)/SUM(F67:F70)-1</f>
        <v>0.28005902733222121</v>
      </c>
      <c r="O74" s="95">
        <f t="shared" ref="O74:O75" si="209">IF($B74="I",C74/C70-1,IF($B74="II",SUM(C73:C74)/SUM(C69:C70)-1,IF($B74="III",SUM(C72:C74)/SUM(C68:C70)-1,IF($B74="IV",SUM(C71:C74)/SUM(C67:C70)-1,"NA"))))</f>
        <v>0.61040423375745978</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1.6849224678323984</v>
      </c>
      <c r="R74" s="95">
        <f t="shared" ref="R74:R75" si="212">IF($B74="I",F74/F70-1,IF($B74="II",SUM(F73:F74)/SUM(F69:F70)-1,IF($B74="III",SUM(F72:F74)/SUM(F68:F70)-1,IF($B74="IV",SUM(F71:F74)/SUM(F67:F70)-1,"NA"))))</f>
        <v>7.3038616110431498E-2</v>
      </c>
    </row>
    <row r="75" spans="1:18" x14ac:dyDescent="0.25">
      <c r="A75" s="89">
        <v>2022</v>
      </c>
      <c r="B75" s="93" t="s">
        <v>8</v>
      </c>
      <c r="C75" s="94">
        <f t="shared" si="0"/>
        <v>11137</v>
      </c>
      <c r="D75" s="97">
        <v>357</v>
      </c>
      <c r="E75" s="97">
        <v>3898</v>
      </c>
      <c r="F75" s="97">
        <v>6882</v>
      </c>
      <c r="G75" s="95">
        <f t="shared" si="201"/>
        <v>0.35206992837198015</v>
      </c>
      <c r="H75" s="95">
        <f t="shared" si="202"/>
        <v>0.34716981132075464</v>
      </c>
      <c r="I75" s="95">
        <f t="shared" si="203"/>
        <v>3.1216931216931254E-2</v>
      </c>
      <c r="J75" s="95">
        <f t="shared" si="204"/>
        <v>0.64169847328244267</v>
      </c>
      <c r="K75" s="96">
        <f t="shared" si="205"/>
        <v>0.46012746774444269</v>
      </c>
      <c r="L75" s="95">
        <f t="shared" si="206"/>
        <v>0.1225806451612903</v>
      </c>
      <c r="M75" s="95">
        <f t="shared" si="207"/>
        <v>0.8533904469409197</v>
      </c>
      <c r="N75" s="95">
        <f t="shared" si="208"/>
        <v>0.22040750323415259</v>
      </c>
      <c r="O75" s="95">
        <f t="shared" si="209"/>
        <v>0.48609650660123838</v>
      </c>
      <c r="P75" s="95">
        <f t="shared" si="210"/>
        <v>-3.0612244897959218E-2</v>
      </c>
      <c r="Q75" s="95">
        <f t="shared" si="211"/>
        <v>0.76714138892967254</v>
      </c>
      <c r="R75" s="95">
        <f t="shared" si="212"/>
        <v>0.31346444780635396</v>
      </c>
    </row>
    <row r="76" spans="1:18" x14ac:dyDescent="0.25">
      <c r="A76" s="89">
        <v>2022</v>
      </c>
      <c r="B76" s="93" t="s">
        <v>9</v>
      </c>
      <c r="C76" s="94">
        <f t="shared" si="0"/>
        <v>10828</v>
      </c>
      <c r="D76" s="97">
        <v>695</v>
      </c>
      <c r="E76" s="97">
        <v>4884</v>
      </c>
      <c r="F76" s="97">
        <v>5249</v>
      </c>
      <c r="G76" s="95">
        <f t="shared" ref="G76" si="213">C76/C72-1</f>
        <v>3.5775779605892399E-2</v>
      </c>
      <c r="H76" s="95">
        <f t="shared" ref="H76" si="214">D76/D72-1</f>
        <v>2.6010362694300517</v>
      </c>
      <c r="I76" s="95">
        <f t="shared" ref="I76" si="215">E76/E72-1</f>
        <v>7.9098541758727325E-2</v>
      </c>
      <c r="J76" s="95">
        <f t="shared" ref="J76" si="216">F76/F72-1</f>
        <v>-8.4742807323452518E-2</v>
      </c>
      <c r="K76" s="96">
        <f t="shared" ref="K76" si="217">SUM(C73:C76)/SUM(C69:C72)-1</f>
        <v>0.33828060950442418</v>
      </c>
      <c r="L76" s="95">
        <f t="shared" ref="L76" si="218">SUM(D73:D76)/SUM(D69:D72)-1</f>
        <v>0.34231041814316088</v>
      </c>
      <c r="M76" s="95">
        <f t="shared" ref="M76" si="219">SUM(E73:E76)/SUM(E69:E72)-1</f>
        <v>0.5364823855389893</v>
      </c>
      <c r="N76" s="95">
        <f t="shared" ref="N76" si="220">SUM(F73:F76)/SUM(F69:F72)-1</f>
        <v>0.17820676451818751</v>
      </c>
      <c r="O76" s="95">
        <f t="shared" ref="O76" si="221">IF($B76="I",C76/C72-1,IF($B76="II",SUM(C75:C76)/SUM(C71:C72)-1,IF($B76="III",SUM(C74:C76)/SUM(C70:C72)-1,IF($B76="IV",SUM(C73:C76)/SUM(C69:C72)-1,"NA"))))</f>
        <v>0.31535615842158715</v>
      </c>
      <c r="P76" s="95">
        <f t="shared" ref="P76" si="222">IF($B76="I",D76/D72-1,IF($B76="II",SUM(D75:D76)/SUM(D71:D72)-1,IF($B76="III",SUM(D74:D76)/SUM(D70:D72)-1,IF($B76="IV",SUM(D73:D76)/SUM(D69:D72)-1,"NA"))))</f>
        <v>0.83760683760683752</v>
      </c>
      <c r="Q76" s="95">
        <f t="shared" ref="Q76" si="223">IF($B76="I",E76/E72-1,IF($B76="II",SUM(E75:E76)/SUM(E71:E72)-1,IF($B76="III",SUM(E74:E76)/SUM(E70:E72)-1,IF($B76="IV",SUM(E73:E76)/SUM(E69:E72)-1,"NA"))))</f>
        <v>0.49245832230748876</v>
      </c>
      <c r="R76" s="95">
        <f t="shared" ref="R76" si="224">IF($B76="I",F76/F72-1,IF($B76="II",SUM(F75:F76)/SUM(F71:F72)-1,IF($B76="III",SUM(F74:F76)/SUM(F70:F72)-1,IF($B76="IV",SUM(F73:F76)/SUM(F69:F72)-1,"NA"))))</f>
        <v>0.1675399361022365</v>
      </c>
    </row>
    <row r="77" spans="1:18" x14ac:dyDescent="0.25">
      <c r="A77" s="89">
        <v>2022</v>
      </c>
      <c r="B77" s="93" t="s">
        <v>10</v>
      </c>
      <c r="C77" s="94">
        <f t="shared" si="0"/>
        <v>9282</v>
      </c>
      <c r="D77" s="97">
        <v>199</v>
      </c>
      <c r="E77" s="97">
        <v>5172</v>
      </c>
      <c r="F77" s="97">
        <v>3911</v>
      </c>
      <c r="G77" s="95">
        <f t="shared" ref="G77" si="225">C77/C73-1</f>
        <v>-0.16166907514450868</v>
      </c>
      <c r="H77" s="95">
        <f t="shared" ref="H77" si="226">D77/D73-1</f>
        <v>-0.757020757020757</v>
      </c>
      <c r="I77" s="95">
        <f t="shared" ref="I77" si="227">E77/E73-1</f>
        <v>-0.18806907378335946</v>
      </c>
      <c r="J77" s="95">
        <f t="shared" ref="J77" si="228">F77/F73-1</f>
        <v>7.2109193922225145E-3</v>
      </c>
      <c r="K77" s="96">
        <f t="shared" ref="K77" si="229">SUM(C74:C77)/SUM(C70:C73)-1</f>
        <v>0.17868233102163344</v>
      </c>
      <c r="L77" s="95">
        <f t="shared" ref="L77" si="230">SUM(D74:D77)/SUM(D70:D73)-1</f>
        <v>-9.259259259259256E-2</v>
      </c>
      <c r="M77" s="95">
        <f t="shared" ref="M77" si="231">SUM(E74:E77)/SUM(E70:E73)-1</f>
        <v>0.24764217541085443</v>
      </c>
      <c r="N77" s="95">
        <f t="shared" ref="N77" si="232">SUM(F74:F77)/SUM(F70:F73)-1</f>
        <v>0.13566784416116318</v>
      </c>
      <c r="O77" s="95">
        <f t="shared" ref="O77" si="233">IF($B77="I",C77/C73-1,IF($B77="II",SUM(C76:C77)/SUM(C72:C73)-1,IF($B77="III",SUM(C75:C77)/SUM(C71:C73)-1,IF($B77="IV",SUM(C74:C77)/SUM(C70:C73)-1,"NA"))))</f>
        <v>0.17868233102163344</v>
      </c>
      <c r="P77" s="95">
        <f t="shared" ref="P77" si="234">IF($B77="I",D77/D73-1,IF($B77="II",SUM(D76:D77)/SUM(D72:D73)-1,IF($B77="III",SUM(D75:D77)/SUM(D71:D73)-1,IF($B77="IV",SUM(D74:D77)/SUM(D70:D73)-1,"NA"))))</f>
        <v>-9.259259259259256E-2</v>
      </c>
      <c r="Q77" s="95">
        <f t="shared" ref="Q77" si="235">IF($B77="I",E77/E73-1,IF($B77="II",SUM(E76:E77)/SUM(E72:E73)-1,IF($B77="III",SUM(E75:E77)/SUM(E71:E73)-1,IF($B77="IV",SUM(E74:E77)/SUM(E70:E73)-1,"NA"))))</f>
        <v>0.24764217541085443</v>
      </c>
      <c r="R77" s="95">
        <f t="shared" ref="R77" si="236">IF($B77="I",F77/F73-1,IF($B77="II",SUM(F76:F77)/SUM(F72:F73)-1,IF($B77="III",SUM(F75:F77)/SUM(F71:F73)-1,IF($B77="IV",SUM(F74:F77)/SUM(F70:F73)-1,"NA"))))</f>
        <v>0.13566784416116318</v>
      </c>
    </row>
    <row r="78" spans="1:18" x14ac:dyDescent="0.25">
      <c r="A78" s="89">
        <v>2023</v>
      </c>
      <c r="B78" s="93" t="s">
        <v>7</v>
      </c>
      <c r="C78" s="94">
        <f t="shared" si="0"/>
        <v>12047</v>
      </c>
      <c r="D78" s="97">
        <v>428</v>
      </c>
      <c r="E78" s="97">
        <v>6011</v>
      </c>
      <c r="F78" s="97">
        <v>5608</v>
      </c>
      <c r="G78" s="95">
        <f t="shared" ref="G78" si="237">C78/C74-1</f>
        <v>-0.15767025590826456</v>
      </c>
      <c r="H78" s="95">
        <f t="shared" ref="H78" si="238">D78/D74-1</f>
        <v>17.608695652173914</v>
      </c>
      <c r="I78" s="95">
        <f t="shared" ref="I78" si="239">E78/E74-1</f>
        <v>-0.26136642909805852</v>
      </c>
      <c r="J78" s="95">
        <f t="shared" ref="J78" si="240">F78/F74-1</f>
        <v>-8.6793681810779955E-2</v>
      </c>
      <c r="K78" s="96">
        <f t="shared" ref="K78" si="241">SUM(C75:C78)/SUM(C71:C74)-1</f>
        <v>-1.7496879609667504E-2</v>
      </c>
      <c r="L78" s="95">
        <f t="shared" ref="L78" si="242">SUM(D75:D78)/SUM(D71:D74)-1</f>
        <v>0.29153846153846152</v>
      </c>
      <c r="M78" s="95">
        <f t="shared" ref="M78" si="243">SUM(E75:E78)/SUM(E71:E74)-1</f>
        <v>-0.12487945998071359</v>
      </c>
      <c r="N78" s="95">
        <f t="shared" ref="N78" si="244">SUM(F75:F78)/SUM(F71:F74)-1</f>
        <v>8.5158638664728503E-2</v>
      </c>
      <c r="O78" s="95">
        <f t="shared" ref="O78" si="245">IF($B78="I",C78/C74-1,IF($B78="II",SUM(C77:C78)/SUM(C73:C74)-1,IF($B78="III",SUM(C76:C78)/SUM(C72:C74)-1,IF($B78="IV",SUM(C75:C78)/SUM(C71:C74)-1,"NA"))))</f>
        <v>-0.15767025590826456</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-0.26136642909805852</v>
      </c>
      <c r="R78" s="95">
        <f t="shared" ref="R78" si="248">IF($B78="I",F78/F74-1,IF($B78="II",SUM(F77:F78)/SUM(F73:F74)-1,IF($B78="III",SUM(F76:F78)/SUM(F72:F74)-1,IF($B78="IV",SUM(F75:F78)/SUM(F71:F74)-1,"NA"))))</f>
        <v>-8.6793681810779955E-2</v>
      </c>
    </row>
    <row r="79" spans="1:18" x14ac:dyDescent="0.25">
      <c r="A79" s="89">
        <v>2023</v>
      </c>
      <c r="B79" s="93" t="s">
        <v>8</v>
      </c>
      <c r="C79" s="94">
        <f t="shared" ref="C79:C86" si="249">+D79+E79+F79</f>
        <v>13366</v>
      </c>
      <c r="D79" s="97">
        <v>878</v>
      </c>
      <c r="E79" s="97">
        <v>6975</v>
      </c>
      <c r="F79" s="97">
        <v>5513</v>
      </c>
      <c r="G79" s="95">
        <f t="shared" ref="G79" si="250">C79/C75-1</f>
        <v>0.20014366525994443</v>
      </c>
      <c r="H79" s="95">
        <f t="shared" ref="H79" si="251">D79/D75-1</f>
        <v>1.4593837535014007</v>
      </c>
      <c r="I79" s="95">
        <f t="shared" ref="I79" si="252">E79/E75-1</f>
        <v>0.78937916880451509</v>
      </c>
      <c r="J79" s="95">
        <f t="shared" ref="J79" si="253">F79/F75-1</f>
        <v>-0.19892473118279574</v>
      </c>
      <c r="K79" s="96">
        <f t="shared" ref="K79" si="254">SUM(C76:C79)/SUM(C72:C75)-1</f>
        <v>-3.0703715532843567E-2</v>
      </c>
      <c r="L79" s="95">
        <f t="shared" ref="L79" si="255">SUM(D76:D79)/SUM(D72:D75)-1</f>
        <v>0.58045977011494254</v>
      </c>
      <c r="M79" s="95">
        <f t="shared" ref="M79" si="256">SUM(E76:E79)/SUM(E72:E75)-1</f>
        <v>4.7967905110761766E-3</v>
      </c>
      <c r="N79" s="95">
        <f t="shared" ref="N79" si="257">SUM(F76:F79)/SUM(F72:F75)-1</f>
        <v>-0.10423567863610261</v>
      </c>
      <c r="O79" s="95">
        <f t="shared" ref="O79" si="258">IF($B79="I",C79/C75-1,IF($B79="II",SUM(C78:C79)/SUM(C74:C75)-1,IF($B79="III",SUM(C77:C79)/SUM(C73:C75)-1,IF($B79="IV",SUM(C76:C79)/SUM(C72:C75)-1,"NA"))))</f>
        <v>-1.0220527536459745E-3</v>
      </c>
      <c r="P79" s="95">
        <f t="shared" ref="P79" si="259">IF($B79="I",D79/D75-1,IF($B79="II",SUM(D78:D79)/SUM(D74:D75)-1,IF($B79="III",SUM(D77:D79)/SUM(D73:D75)-1,IF($B79="IV",SUM(D76:D79)/SUM(D72:D75)-1,"NA"))))</f>
        <v>2.4368421052631577</v>
      </c>
      <c r="Q79" s="95">
        <f t="shared" ref="Q79" si="260">IF($B79="I",E79/E75-1,IF($B79="II",SUM(E78:E79)/SUM(E74:E75)-1,IF($B79="III",SUM(E77:E79)/SUM(E73:E75)-1,IF($B79="IV",SUM(E76:E79)/SUM(E72:E75)-1,"NA"))))</f>
        <v>7.8929877035559981E-2</v>
      </c>
      <c r="R79" s="95">
        <f t="shared" ref="R79" si="261">IF($B79="I",F79/F75-1,IF($B79="II",SUM(F78:F79)/SUM(F74:F75)-1,IF($B79="III",SUM(F77:F79)/SUM(F73:F75)-1,IF($B79="IV",SUM(F76:F79)/SUM(F72:F75)-1,"NA"))))</f>
        <v>-0.14604929739691319</v>
      </c>
    </row>
    <row r="80" spans="1:18" x14ac:dyDescent="0.25">
      <c r="A80" s="89">
        <v>2023</v>
      </c>
      <c r="B80" s="93" t="s">
        <v>9</v>
      </c>
      <c r="C80" s="94">
        <f t="shared" si="249"/>
        <v>14201</v>
      </c>
      <c r="D80" s="97">
        <v>508</v>
      </c>
      <c r="E80" s="97">
        <v>8126</v>
      </c>
      <c r="F80" s="97">
        <v>5567</v>
      </c>
      <c r="G80" s="95">
        <f t="shared" ref="G80" si="262">C80/C76-1</f>
        <v>0.3115072035463613</v>
      </c>
      <c r="H80" s="95">
        <f t="shared" ref="H80" si="263">D80/D76-1</f>
        <v>-0.26906474820143889</v>
      </c>
      <c r="I80" s="95">
        <f t="shared" ref="I80" si="264">E80/E76-1</f>
        <v>0.66380016380016382</v>
      </c>
      <c r="J80" s="95">
        <f t="shared" ref="J80" si="265">F80/F76-1</f>
        <v>6.0582968184416108E-2</v>
      </c>
      <c r="K80" s="96">
        <f t="shared" ref="K80" si="266">SUM(C77:C80)/SUM(C73:C76)-1</f>
        <v>3.2890428610659272E-2</v>
      </c>
      <c r="L80" s="95">
        <f t="shared" ref="L80" si="267">SUM(D77:D80)/SUM(D73:D76)-1</f>
        <v>6.2829989440337908E-2</v>
      </c>
      <c r="M80" s="95">
        <f t="shared" ref="M80" si="268">SUM(E77:E80)/SUM(E73:E76)-1</f>
        <v>0.12855302705023619</v>
      </c>
      <c r="N80" s="95">
        <f t="shared" ref="N80" si="269">SUM(F77:F80)/SUM(F73:F76)-1</f>
        <v>-7.0232453170841813E-2</v>
      </c>
      <c r="O80" s="95">
        <f t="shared" ref="O80" si="270">IF($B80="I",C80/C76-1,IF($B80="II",SUM(C79:C80)/SUM(C75:C76)-1,IF($B80="III",SUM(C78:C80)/SUM(C74:C76)-1,IF($B80="IV",SUM(C77:C80)/SUM(C73:C76)-1,"NA"))))</f>
        <v>9.2287754708136882E-2</v>
      </c>
      <c r="P80" s="95">
        <f t="shared" ref="P80" si="271">IF($B80="I",D80/D76-1,IF($B80="II",SUM(D79:D80)/SUM(D75:D76)-1,IF($B80="III",SUM(D78:D80)/SUM(D74:D76)-1,IF($B80="IV",SUM(D77:D80)/SUM(D73:D76)-1,"NA"))))</f>
        <v>0.68744186046511624</v>
      </c>
      <c r="Q80" s="95">
        <f t="shared" ref="Q80" si="272">IF($B80="I",E80/E76-1,IF($B80="II",SUM(E79:E80)/SUM(E75:E76)-1,IF($B80="III",SUM(E78:E80)/SUM(E74:E76)-1,IF($B80="IV",SUM(E77:E80)/SUM(E73:E76)-1,"NA"))))</f>
        <v>0.24775413711583916</v>
      </c>
      <c r="R80" s="95">
        <f t="shared" ref="R80" si="273">IF($B80="I",F80/F76-1,IF($B80="II",SUM(F79:F80)/SUM(F75:F76)-1,IF($B80="III",SUM(F78:F80)/SUM(F74:F76)-1,IF($B80="IV",SUM(F77:F80)/SUM(F73:F76)-1,"NA"))))</f>
        <v>-8.6690017513134876E-2</v>
      </c>
    </row>
    <row r="81" spans="1:18" x14ac:dyDescent="0.25">
      <c r="A81" s="89">
        <v>2023</v>
      </c>
      <c r="B81" s="93" t="s">
        <v>10</v>
      </c>
      <c r="C81" s="94">
        <f t="shared" si="249"/>
        <v>10209</v>
      </c>
      <c r="D81" s="97">
        <v>444</v>
      </c>
      <c r="E81" s="97">
        <v>5974</v>
      </c>
      <c r="F81" s="97">
        <v>3791</v>
      </c>
      <c r="G81" s="95">
        <f t="shared" ref="G81" si="274">C81/C77-1</f>
        <v>9.9870717517776431E-2</v>
      </c>
      <c r="H81" s="95">
        <f t="shared" ref="H81" si="275">D81/D77-1</f>
        <v>1.2311557788944723</v>
      </c>
      <c r="I81" s="95">
        <f t="shared" ref="I81" si="276">E81/E77-1</f>
        <v>0.15506573859242079</v>
      </c>
      <c r="J81" s="95">
        <f t="shared" ref="J81" si="277">F81/F77-1</f>
        <v>-3.0682689849143463E-2</v>
      </c>
      <c r="K81" s="96">
        <f t="shared" ref="K81" si="278">SUM(C78:C81)/SUM(C74:C77)-1</f>
        <v>9.3833014994840758E-2</v>
      </c>
      <c r="L81" s="95">
        <f t="shared" ref="L81" si="279">SUM(D78:D81)/SUM(D74:D77)-1</f>
        <v>0.77237048665620089</v>
      </c>
      <c r="M81" s="95">
        <f t="shared" ref="M81" si="280">SUM(E78:E81)/SUM(E74:E77)-1</f>
        <v>0.22605468042730403</v>
      </c>
      <c r="N81" s="95">
        <f t="shared" ref="N81" si="281">SUM(F78:F81)/SUM(F74:F77)-1</f>
        <v>-7.6815579497813591E-2</v>
      </c>
      <c r="O81" s="95">
        <f t="shared" ref="O81" si="282">IF($B81="I",C81/C77-1,IF($B81="II",SUM(C80:C81)/SUM(C76:C77)-1,IF($B81="III",SUM(C79:C81)/SUM(C75:C77)-1,IF($B81="IV",SUM(C78:C81)/SUM(C74:C77)-1,"NA"))))</f>
        <v>9.3833014994840758E-2</v>
      </c>
      <c r="P81" s="95">
        <f t="shared" ref="P81" si="283">IF($B81="I",D81/D77-1,IF($B81="II",SUM(D80:D81)/SUM(D76:D77)-1,IF($B81="III",SUM(D79:D81)/SUM(D75:D77)-1,IF($B81="IV",SUM(D78:D81)/SUM(D74:D77)-1,"NA"))))</f>
        <v>0.77237048665620089</v>
      </c>
      <c r="Q81" s="95">
        <f t="shared" ref="Q81" si="284">IF($B81="I",E81/E77-1,IF($B81="II",SUM(E80:E81)/SUM(E76:E77)-1,IF($B81="III",SUM(E79:E81)/SUM(E75:E77)-1,IF($B81="IV",SUM(E78:E81)/SUM(E74:E77)-1,"NA"))))</f>
        <v>0.22605468042730403</v>
      </c>
      <c r="R81" s="95">
        <f t="shared" ref="R81" si="285">IF($B81="I",F81/F77-1,IF($B81="II",SUM(F80:F81)/SUM(F76:F77)-1,IF($B81="III",SUM(F79:F81)/SUM(F75:F77)-1,IF($B81="IV",SUM(F78:F81)/SUM(F74:F77)-1,"NA"))))</f>
        <v>-7.6815579497813591E-2</v>
      </c>
    </row>
    <row r="82" spans="1:18" x14ac:dyDescent="0.25">
      <c r="A82" s="89">
        <v>2024</v>
      </c>
      <c r="B82" s="93" t="s">
        <v>7</v>
      </c>
      <c r="C82" s="94">
        <f t="shared" si="249"/>
        <v>14822</v>
      </c>
      <c r="D82" s="97">
        <v>1590</v>
      </c>
      <c r="E82" s="97">
        <v>8711</v>
      </c>
      <c r="F82" s="97">
        <v>4521</v>
      </c>
      <c r="G82" s="95">
        <f t="shared" ref="G82" si="286">C82/C78-1</f>
        <v>0.2303478044326388</v>
      </c>
      <c r="H82" s="95">
        <f t="shared" ref="H82" si="287">D82/D78-1</f>
        <v>2.7149532710280373</v>
      </c>
      <c r="I82" s="95">
        <f t="shared" ref="I82" si="288">E82/E78-1</f>
        <v>0.44917650973215761</v>
      </c>
      <c r="J82" s="95">
        <f t="shared" ref="J82" si="289">F82/F78-1</f>
        <v>-0.19383024251069902</v>
      </c>
      <c r="K82" s="96">
        <f t="shared" ref="K82" si="290">SUM(C79:C82)/SUM(C75:C78)-1</f>
        <v>0.21490275788792901</v>
      </c>
      <c r="L82" s="95">
        <f t="shared" ref="L82" si="291">SUM(D79:D82)/SUM(D75:D78)-1</f>
        <v>1.0369267421083976</v>
      </c>
      <c r="M82" s="95">
        <f t="shared" ref="M82" si="292">SUM(E79:E82)/SUM(E75:E78)-1</f>
        <v>0.49191084397695972</v>
      </c>
      <c r="N82" s="95">
        <f t="shared" ref="N82" si="293">SUM(F79:F82)/SUM(F75:F78)-1</f>
        <v>-0.10429561200923787</v>
      </c>
      <c r="O82" s="95">
        <f t="shared" ref="O82" si="294">IF($B82="I",C82/C78-1,IF($B82="II",SUM(C81:C82)/SUM(C77:C78)-1,IF($B82="III",SUM(C80:C82)/SUM(C76:C78)-1,IF($B82="IV",SUM(C79:C82)/SUM(C75:C78)-1,"NA"))))</f>
        <v>0.2303478044326388</v>
      </c>
      <c r="P82" s="95">
        <f t="shared" ref="P82" si="295">IF($B82="I",D82/D78-1,IF($B82="II",SUM(D81:D82)/SUM(D77:D78)-1,IF($B82="III",SUM(D80:D82)/SUM(D76:D78)-1,IF($B82="IV",SUM(D79:D82)/SUM(D75:D78)-1,"NA"))))</f>
        <v>2.7149532710280373</v>
      </c>
      <c r="Q82" s="95">
        <f t="shared" ref="Q82" si="296">IF($B82="I",E82/E78-1,IF($B82="II",SUM(E81:E82)/SUM(E77:E78)-1,IF($B82="III",SUM(E80:E82)/SUM(E76:E78)-1,IF($B82="IV",SUM(E79:E82)/SUM(E75:E78)-1,"NA"))))</f>
        <v>0.44917650973215761</v>
      </c>
      <c r="R82" s="95">
        <f t="shared" ref="R82" si="297">IF($B82="I",F82/F78-1,IF($B82="II",SUM(F81:F82)/SUM(F77:F78)-1,IF($B82="III",SUM(F80:F82)/SUM(F76:F78)-1,IF($B82="IV",SUM(F79:F82)/SUM(F75:F78)-1,"NA"))))</f>
        <v>-0.19383024251069902</v>
      </c>
    </row>
    <row r="83" spans="1:18" x14ac:dyDescent="0.25">
      <c r="A83" s="89">
        <v>2024</v>
      </c>
      <c r="B83" s="93" t="s">
        <v>8</v>
      </c>
      <c r="C83" s="94">
        <f t="shared" si="249"/>
        <v>9265</v>
      </c>
      <c r="D83" s="97">
        <v>1204</v>
      </c>
      <c r="E83" s="97">
        <v>4707</v>
      </c>
      <c r="F83" s="97">
        <v>3354</v>
      </c>
      <c r="G83" s="95">
        <f t="shared" ref="G83" si="298">C83/C79-1</f>
        <v>-0.30682328295675598</v>
      </c>
      <c r="H83" s="95">
        <f t="shared" ref="H83" si="299">D83/D79-1</f>
        <v>0.37129840546697035</v>
      </c>
      <c r="I83" s="95">
        <f t="shared" ref="I83" si="300">E83/E79-1</f>
        <v>-0.32516129032258068</v>
      </c>
      <c r="J83" s="95">
        <f t="shared" ref="J83" si="301">F83/F79-1</f>
        <v>-0.39161980772719029</v>
      </c>
      <c r="K83" s="96">
        <f t="shared" ref="K83" si="302">SUM(C80:C83)/SUM(C76:C79)-1</f>
        <v>6.5329613601915471E-2</v>
      </c>
      <c r="L83" s="95">
        <f t="shared" ref="L83" si="303">SUM(D80:D83)/SUM(D76:D79)-1</f>
        <v>0.70272727272727264</v>
      </c>
      <c r="M83" s="95">
        <f t="shared" ref="M83" si="304">SUM(E80:E83)/SUM(E76:E79)-1</f>
        <v>0.19425397100946107</v>
      </c>
      <c r="N83" s="95">
        <f t="shared" ref="N83" si="305">SUM(F80:F83)/SUM(F76:F79)-1</f>
        <v>-0.15028844731522117</v>
      </c>
      <c r="O83" s="95">
        <f t="shared" ref="O83" si="306">IF($B83="I",C83/C79-1,IF($B83="II",SUM(C82:C83)/SUM(C78:C79)-1,IF($B83="III",SUM(C81:C83)/SUM(C77:C79)-1,IF($B83="IV",SUM(C80:C83)/SUM(C76:C79)-1,"NA"))))</f>
        <v>-5.2178019124070385E-2</v>
      </c>
      <c r="P83" s="95">
        <f t="shared" ref="P83" si="307">IF($B83="I",D83/D79-1,IF($B83="II",SUM(D82:D83)/SUM(D78:D79)-1,IF($B83="III",SUM(D81:D83)/SUM(D77:D79)-1,IF($B83="IV",SUM(D80:D83)/SUM(D76:D79)-1,"NA"))))</f>
        <v>1.1393568147013782</v>
      </c>
      <c r="Q83" s="95">
        <f t="shared" ref="Q83" si="308">IF($B83="I",E83/E79-1,IF($B83="II",SUM(E82:E83)/SUM(E78:E79)-1,IF($B83="III",SUM(E81:E83)/SUM(E77:E79)-1,IF($B83="IV",SUM(E80:E83)/SUM(E76:E79)-1,"NA"))))</f>
        <v>3.3266594794393978E-2</v>
      </c>
      <c r="R83" s="95">
        <f t="shared" ref="R83" si="309">IF($B83="I",F83/F79-1,IF($B83="II",SUM(F82:F83)/SUM(F78:F79)-1,IF($B83="III",SUM(F81:F83)/SUM(F77:F79)-1,IF($B83="IV",SUM(F80:F83)/SUM(F76:F79)-1,"NA"))))</f>
        <v>-0.29188022659832746</v>
      </c>
    </row>
    <row r="84" spans="1:18" x14ac:dyDescent="0.25">
      <c r="A84" s="89">
        <v>2024</v>
      </c>
      <c r="B84" s="107" t="s">
        <v>9</v>
      </c>
      <c r="C84" s="94">
        <f t="shared" si="249"/>
        <v>9257</v>
      </c>
      <c r="D84" s="97">
        <v>259</v>
      </c>
      <c r="E84" s="97">
        <v>6753</v>
      </c>
      <c r="F84" s="97">
        <v>2245</v>
      </c>
      <c r="G84" s="95">
        <f t="shared" ref="G84" si="310">C84/C80-1</f>
        <v>-0.34814449686641791</v>
      </c>
      <c r="H84" s="95">
        <f t="shared" ref="H84" si="311">D84/D80-1</f>
        <v>-0.49015748031496065</v>
      </c>
      <c r="I84" s="95">
        <f t="shared" ref="I84" si="312">E84/E80-1</f>
        <v>-0.16896381983755848</v>
      </c>
      <c r="J84" s="95">
        <f t="shared" ref="J84" si="313">F84/F80-1</f>
        <v>-0.59673073468654569</v>
      </c>
      <c r="K84" s="96">
        <f t="shared" ref="K84" si="314">SUM(C81:C84)/SUM(C77:C80)-1</f>
        <v>-0.10927274214659688</v>
      </c>
      <c r="L84" s="95">
        <f t="shared" ref="L84" si="315">SUM(D81:D84)/SUM(D77:D80)-1</f>
        <v>0.73720814704421267</v>
      </c>
      <c r="M84" s="95">
        <f t="shared" ref="M84" si="316">SUM(E81:E84)/SUM(E77:E80)-1</f>
        <v>-5.2883883731548176E-3</v>
      </c>
      <c r="N84" s="95">
        <f t="shared" ref="N84" si="317">SUM(F81:F84)/SUM(F77:F80)-1</f>
        <v>-0.3246759551434536</v>
      </c>
      <c r="O84" s="95">
        <f t="shared" ref="O84" si="318">IF($B84="I",C84/C80-1,IF($B84="II",SUM(C83:C84)/SUM(C79:C80)-1,IF($B84="III",SUM(C82:C84)/SUM(C78:C80)-1,IF($B84="IV",SUM(C81:C84)/SUM(C77:C80)-1,"NA"))))</f>
        <v>-0.1582773766850103</v>
      </c>
      <c r="P84" s="95">
        <f t="shared" ref="P84" si="319">IF($B84="I",D84/D80-1,IF($B84="II",SUM(D83:D84)/SUM(D79:D80)-1,IF($B84="III",SUM(D82:D84)/SUM(D78:D80)-1,IF($B84="IV",SUM(D81:D84)/SUM(D77:D80)-1,"NA"))))</f>
        <v>0.68302094818081582</v>
      </c>
      <c r="Q84" s="95">
        <f t="shared" ref="Q84" si="320">IF($B84="I",E84/E80-1,IF($B84="II",SUM(E83:E84)/SUM(E79:E80)-1,IF($B84="III",SUM(E82:E84)/SUM(E78:E80)-1,IF($B84="IV",SUM(E81:E84)/SUM(E77:E80)-1,"NA"))))</f>
        <v>-4.4571807502841954E-2</v>
      </c>
      <c r="R84" s="95">
        <f t="shared" ref="R84" si="321">IF($B84="I",F84/F80-1,IF($B84="II",SUM(F83:F84)/SUM(F79:F80)-1,IF($B84="III",SUM(F82:F84)/SUM(F78:F80)-1,IF($B84="IV",SUM(F81:F84)/SUM(F77:F80)-1,"NA"))))</f>
        <v>-0.39357622243528279</v>
      </c>
    </row>
    <row r="85" spans="1:18" x14ac:dyDescent="0.25">
      <c r="A85" s="89">
        <v>2024</v>
      </c>
      <c r="B85" s="108" t="s">
        <v>10</v>
      </c>
      <c r="C85" s="94">
        <f t="shared" si="249"/>
        <v>11416</v>
      </c>
      <c r="D85" s="97">
        <v>732</v>
      </c>
      <c r="E85" s="97">
        <v>5605</v>
      </c>
      <c r="F85" s="97">
        <v>5079</v>
      </c>
      <c r="G85" s="95">
        <f t="shared" ref="G85" si="322">C85/C81-1</f>
        <v>0.11822901361543736</v>
      </c>
      <c r="H85" s="95">
        <f t="shared" ref="H85" si="323">D85/D81-1</f>
        <v>0.64864864864864868</v>
      </c>
      <c r="I85" s="95">
        <f t="shared" ref="I85" si="324">E85/E81-1</f>
        <v>-6.17676598593907E-2</v>
      </c>
      <c r="J85" s="95">
        <f t="shared" ref="J85" si="325">F85/F81-1</f>
        <v>0.339752044315484</v>
      </c>
      <c r="K85" s="96">
        <f t="shared" ref="K85" si="326">SUM(C82:C85)/SUM(C78:C81)-1</f>
        <v>-0.10161973385785683</v>
      </c>
      <c r="L85" s="95">
        <f t="shared" ref="L85" si="327">SUM(D82:D85)/SUM(D78:D81)-1</f>
        <v>0.67626217891939766</v>
      </c>
      <c r="M85" s="95">
        <f t="shared" ref="M85" si="328">SUM(E82:E85)/SUM(E78:E81)-1</f>
        <v>-4.8364468729232835E-2</v>
      </c>
      <c r="N85" s="95">
        <f t="shared" ref="N85" si="329">SUM(F82:F85)/SUM(F78:F81)-1</f>
        <v>-0.25782508911567947</v>
      </c>
      <c r="O85" s="95">
        <f t="shared" ref="O85" si="330">IF($B85="I",C85/C81-1,IF($B85="II",SUM(C84:C85)/SUM(C80:C81)-1,IF($B85="III",SUM(C83:C85)/SUM(C79:C81)-1,IF($B85="IV",SUM(C82:C85)/SUM(C78:C81)-1,"NA"))))</f>
        <v>-0.10161973385785683</v>
      </c>
      <c r="P85" s="95">
        <f t="shared" ref="P85" si="331">IF($B85="I",D85/D81-1,IF($B85="II",SUM(D84:D85)/SUM(D80:D81)-1,IF($B85="III",SUM(D83:D85)/SUM(D79:D81)-1,IF($B85="IV",SUM(D82:D85)/SUM(D78:D81)-1,"NA"))))</f>
        <v>0.67626217891939766</v>
      </c>
      <c r="Q85" s="95">
        <f t="shared" ref="Q85" si="332">IF($B85="I",E85/E81-1,IF($B85="II",SUM(E84:E85)/SUM(E80:E81)-1,IF($B85="III",SUM(E83:E85)/SUM(E79:E81)-1,IF($B85="IV",SUM(E82:E85)/SUM(E78:E81)-1,"NA"))))</f>
        <v>-4.8364468729232835E-2</v>
      </c>
      <c r="R85" s="95">
        <f t="shared" ref="R85" si="333">IF($B85="I",F85/F81-1,IF($B85="II",SUM(F84:F85)/SUM(F80:F81)-1,IF($B85="III",SUM(F83:F85)/SUM(F79:F81)-1,IF($B85="IV",SUM(F82:F85)/SUM(F78:F81)-1,"NA"))))</f>
        <v>-0.25782508911567947</v>
      </c>
    </row>
    <row r="86" spans="1:18" x14ac:dyDescent="0.25">
      <c r="A86" s="89">
        <v>2025</v>
      </c>
      <c r="B86" s="108" t="s">
        <v>7</v>
      </c>
      <c r="C86" s="94">
        <f t="shared" si="249"/>
        <v>10363</v>
      </c>
      <c r="D86" s="107">
        <v>1060</v>
      </c>
      <c r="E86" s="97">
        <v>5766</v>
      </c>
      <c r="F86" s="97">
        <v>3537</v>
      </c>
      <c r="G86" s="95">
        <f t="shared" ref="G86" si="334">C86/C82-1</f>
        <v>-0.30083659425178788</v>
      </c>
      <c r="H86" s="95">
        <f t="shared" ref="H86" si="335">D86/D82-1</f>
        <v>-0.33333333333333337</v>
      </c>
      <c r="I86" s="95">
        <f t="shared" ref="I86" si="336">E86/E82-1</f>
        <v>-0.33807829181494664</v>
      </c>
      <c r="J86" s="95">
        <f t="shared" ref="J86" si="337">F86/F82-1</f>
        <v>-0.21765096217650959</v>
      </c>
      <c r="K86" s="96">
        <f t="shared" ref="K86" si="338">SUM(C83:C86)/SUM(C79:C82)-1</f>
        <v>-0.23379215939769571</v>
      </c>
      <c r="L86" s="95">
        <f t="shared" ref="L86" si="339">SUM(D83:D86)/SUM(D79:D82)-1</f>
        <v>-4.8245614035087758E-2</v>
      </c>
      <c r="M86" s="95">
        <f t="shared" ref="M86" si="340">SUM(E83:E86)/SUM(E79:E82)-1</f>
        <v>-0.23349895924259723</v>
      </c>
      <c r="N86" s="95">
        <f t="shared" ref="N86" si="341">SUM(F83:F86)/SUM(F79:F82)-1</f>
        <v>-0.26696575907590758</v>
      </c>
      <c r="O86" s="95">
        <f t="shared" ref="O86" si="342">IF($B86="I",C86/C82-1,IF($B86="II",SUM(C85:C86)/SUM(C81:C82)-1,IF($B86="III",SUM(C84:C86)/SUM(C80:C82)-1,IF($B86="IV",SUM(C83:C86)/SUM(C79:C82)-1,"NA"))))</f>
        <v>-0.30083659425178788</v>
      </c>
      <c r="P86" s="95">
        <f t="shared" ref="P86" si="343">IF($B86="I",D86/D82-1,IF($B86="II",SUM(D85:D86)/SUM(D81:D82)-1,IF($B86="III",SUM(D84:D86)/SUM(D80:D82)-1,IF($B86="IV",SUM(D83:D86)/SUM(D79:D82)-1,"NA"))))</f>
        <v>-0.33333333333333337</v>
      </c>
      <c r="Q86" s="95">
        <f t="shared" ref="Q86" si="344">IF($B86="I",E86/E82-1,IF($B86="II",SUM(E85:E86)/SUM(E81:E82)-1,IF($B86="III",SUM(E84:E86)/SUM(E80:E82)-1,IF($B86="IV",SUM(E83:E86)/SUM(E79:E82)-1,"NA"))))</f>
        <v>-0.33807829181494664</v>
      </c>
      <c r="R86" s="95">
        <f t="shared" ref="R86" si="345">IF($B86="I",F86/F82-1,IF($B86="II",SUM(F85:F86)/SUM(F81:F82)-1,IF($B86="III",SUM(F84:F86)/SUM(F80:F82)-1,IF($B86="IV",SUM(F83:F86)/SUM(F79:F82)-1,"NA"))))</f>
        <v>-0.21765096217650959</v>
      </c>
    </row>
    <row r="87" spans="1:18" x14ac:dyDescent="0.25">
      <c r="A87"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1048576"/>
  <sheetViews>
    <sheetView workbookViewId="0">
      <pane xSplit="2" ySplit="5" topLeftCell="C65" activePane="bottomRight" state="frozen"/>
      <selection pane="topRight" activeCell="C1" sqref="C1"/>
      <selection pane="bottomLeft" activeCell="A6" sqref="A6"/>
      <selection pane="bottomRight" activeCell="D87" sqref="D87"/>
    </sheetView>
  </sheetViews>
  <sheetFormatPr baseColWidth="10" defaultColWidth="11.33203125" defaultRowHeight="13.2" x14ac:dyDescent="0.25"/>
  <cols>
    <col min="1" max="1" width="6.33203125" style="89" customWidth="1"/>
    <col min="2" max="2" width="9.33203125" style="89" customWidth="1"/>
    <col min="3" max="3" width="19" style="107" customWidth="1"/>
    <col min="4" max="6" width="9.109375" style="107"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109"/>
      <c r="D1" s="109"/>
      <c r="E1" s="109"/>
      <c r="F1" s="109"/>
      <c r="G1" s="87"/>
    </row>
    <row r="2" spans="1:24" s="90" customFormat="1" x14ac:dyDescent="0.25">
      <c r="A2" s="90" t="s">
        <v>77</v>
      </c>
      <c r="C2" s="110"/>
      <c r="D2" s="110"/>
      <c r="E2" s="110"/>
      <c r="F2" s="110"/>
      <c r="H2" s="88"/>
      <c r="I2" s="88"/>
      <c r="J2" s="88"/>
      <c r="K2" s="88"/>
      <c r="L2" s="88"/>
      <c r="M2" s="88"/>
      <c r="N2" s="88"/>
      <c r="O2" s="88"/>
      <c r="P2" s="88"/>
      <c r="Q2" s="88"/>
      <c r="R2" s="88"/>
      <c r="S2" s="88"/>
      <c r="T2" s="88"/>
      <c r="U2" s="88"/>
      <c r="V2" s="88"/>
      <c r="W2" s="88"/>
      <c r="X2" s="88"/>
    </row>
    <row r="3" spans="1:24" x14ac:dyDescent="0.25">
      <c r="A3" s="89" t="s">
        <v>180</v>
      </c>
    </row>
    <row r="4" spans="1:24" x14ac:dyDescent="0.25">
      <c r="G4" s="115" t="s">
        <v>80</v>
      </c>
      <c r="H4" s="115"/>
      <c r="I4" s="115"/>
      <c r="J4" s="115"/>
      <c r="K4" s="115" t="s">
        <v>81</v>
      </c>
      <c r="L4" s="115"/>
      <c r="M4" s="115"/>
      <c r="N4" s="115"/>
      <c r="O4" s="115" t="s">
        <v>82</v>
      </c>
      <c r="P4" s="115"/>
      <c r="Q4" s="115"/>
      <c r="R4" s="115"/>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111">
        <f>+D6+E6+F6</f>
        <v>705120</v>
      </c>
      <c r="D6" s="97">
        <v>45348</v>
      </c>
      <c r="E6" s="97">
        <v>103752</v>
      </c>
      <c r="F6" s="97">
        <v>556020</v>
      </c>
      <c r="G6" s="94"/>
      <c r="K6" s="94"/>
      <c r="O6" s="94"/>
    </row>
    <row r="7" spans="1:24" x14ac:dyDescent="0.25">
      <c r="A7" s="92">
        <v>2005</v>
      </c>
      <c r="B7" s="93" t="s">
        <v>8</v>
      </c>
      <c r="C7" s="111">
        <f t="shared" ref="C7:C78" si="0">+D7+E7+F7</f>
        <v>672355</v>
      </c>
      <c r="D7" s="97">
        <v>85547</v>
      </c>
      <c r="E7" s="97">
        <v>78318</v>
      </c>
      <c r="F7" s="97">
        <v>508490</v>
      </c>
      <c r="G7" s="94"/>
      <c r="K7" s="94"/>
      <c r="O7" s="94"/>
    </row>
    <row r="8" spans="1:24" x14ac:dyDescent="0.25">
      <c r="A8" s="92">
        <v>2005</v>
      </c>
      <c r="B8" s="93" t="s">
        <v>9</v>
      </c>
      <c r="C8" s="111">
        <f>+D8+E8+F8</f>
        <v>881702</v>
      </c>
      <c r="D8" s="97">
        <v>177279</v>
      </c>
      <c r="E8" s="97">
        <v>128610</v>
      </c>
      <c r="F8" s="97">
        <v>575813</v>
      </c>
      <c r="G8" s="94"/>
      <c r="K8" s="94"/>
      <c r="O8" s="94"/>
    </row>
    <row r="9" spans="1:24" x14ac:dyDescent="0.25">
      <c r="A9" s="92">
        <v>2005</v>
      </c>
      <c r="B9" s="93" t="s">
        <v>10</v>
      </c>
      <c r="C9" s="111">
        <f t="shared" si="0"/>
        <v>893149</v>
      </c>
      <c r="D9" s="97">
        <v>80387</v>
      </c>
      <c r="E9" s="97">
        <v>67292</v>
      </c>
      <c r="F9" s="97">
        <v>745470</v>
      </c>
      <c r="G9" s="94"/>
      <c r="K9" s="94"/>
      <c r="O9" s="94"/>
    </row>
    <row r="10" spans="1:24" x14ac:dyDescent="0.25">
      <c r="A10" s="92">
        <v>2006</v>
      </c>
      <c r="B10" s="93" t="s">
        <v>7</v>
      </c>
      <c r="C10" s="111">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25">
      <c r="A11" s="92">
        <v>2006</v>
      </c>
      <c r="B11" s="93" t="s">
        <v>8</v>
      </c>
      <c r="C11" s="111">
        <f t="shared" si="0"/>
        <v>884403</v>
      </c>
      <c r="D11" s="97">
        <v>146524</v>
      </c>
      <c r="E11" s="97">
        <v>142087</v>
      </c>
      <c r="F11" s="97">
        <v>595792</v>
      </c>
      <c r="G11" s="95">
        <f t="shared" ref="G11:J60" si="4">C11/C7-1</f>
        <v>0.31538101151921238</v>
      </c>
      <c r="H11" s="95">
        <f t="shared" si="1"/>
        <v>0.7127894607642582</v>
      </c>
      <c r="I11" s="95">
        <f t="shared" si="1"/>
        <v>0.81423172195408466</v>
      </c>
      <c r="J11" s="95">
        <f t="shared" si="1"/>
        <v>0.17168872544199498</v>
      </c>
      <c r="K11" s="95"/>
      <c r="L11" s="95"/>
      <c r="M11" s="95"/>
      <c r="N11" s="95"/>
      <c r="O11" s="95">
        <f t="shared" ref="O11:P12" si="5">IF($B11="I",C11/C7-1,IF($B11="II",SUM(C10:C11)/SUM(C6:C7)-1,IF($B11="III",SUM(C9:C11)/SUM(C5:C7)-1,IF($B11="IV",SUM(C8:C11)/SUM(C4:C7)-1,"NA"))))</f>
        <v>0.26027114829670239</v>
      </c>
      <c r="P11" s="95">
        <f t="shared" si="5"/>
        <v>1.3806486114824859</v>
      </c>
      <c r="Q11" s="95">
        <f t="shared" si="3"/>
        <v>0.40713461855330357</v>
      </c>
      <c r="R11" s="95">
        <f t="shared" si="3"/>
        <v>9.7387530413053813E-2</v>
      </c>
    </row>
    <row r="12" spans="1:24" x14ac:dyDescent="0.25">
      <c r="A12" s="92">
        <v>2006</v>
      </c>
      <c r="B12" s="93" t="s">
        <v>9</v>
      </c>
      <c r="C12" s="111">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0.383049835482552</v>
      </c>
      <c r="Q12" s="95">
        <f t="shared" si="3"/>
        <v>0.27899124501094374</v>
      </c>
      <c r="R12" s="95">
        <f t="shared" si="3"/>
        <v>0.12022815018749355</v>
      </c>
    </row>
    <row r="13" spans="1:24" x14ac:dyDescent="0.25">
      <c r="A13" s="92">
        <v>2006</v>
      </c>
      <c r="B13" s="93" t="s">
        <v>10</v>
      </c>
      <c r="C13" s="111">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0.24974457035060138</v>
      </c>
      <c r="M13" s="95">
        <f t="shared" si="6"/>
        <v>0.32929158773665779</v>
      </c>
      <c r="N13" s="95">
        <f t="shared" si="6"/>
        <v>0.12477738009961459</v>
      </c>
      <c r="O13" s="95">
        <f>IF($B13="I",C13/C9-1,IF($B13="II",SUM(C12:C13)/SUM(C8:C9)-1,IF($B13="III",SUM(C11:C13)/SUM(C7:C9)-1,IF($B13="IV",SUM(C10:C13)/SUM(C6:C9)-1,"NA"))))</f>
        <v>0.16470282578641937</v>
      </c>
      <c r="P13" s="95">
        <f>IF($B13="I",D13/D9-1,IF($B13="II",SUM(D12:D13)/SUM(D8:D9)-1,IF($B13="III",SUM(D11:D13)/SUM(D7:D9)-1,IF($B13="IV",SUM(D10:D13)/SUM(D6:D9)-1,"NA"))))</f>
        <v>0.24974457035060138</v>
      </c>
      <c r="Q13" s="95">
        <f t="shared" ref="Q13:R13" si="7">IF($B13="I",E13/E9-1,IF($B13="II",SUM(E12:E13)/SUM(E8:E9)-1,IF($B13="III",SUM(E11:E13)/SUM(E7:E9)-1,IF($B13="IV",SUM(E10:E13)/SUM(E6:E9)-1,"NA"))))</f>
        <v>0.32929158773665779</v>
      </c>
      <c r="R13" s="95">
        <f t="shared" si="7"/>
        <v>0.12477738009961459</v>
      </c>
    </row>
    <row r="14" spans="1:24" x14ac:dyDescent="0.25">
      <c r="A14" s="92">
        <v>2007</v>
      </c>
      <c r="B14" s="93" t="s">
        <v>7</v>
      </c>
      <c r="C14" s="111">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-6.5651657275960895E-2</v>
      </c>
      <c r="M14" s="95">
        <f t="shared" ref="M14:N29" si="10">SUM(E11:E14)/SUM(E7:E10)-1</f>
        <v>0.5551077691654005</v>
      </c>
      <c r="N14" s="95">
        <f t="shared" si="10"/>
        <v>0.25743112139444446</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25">
      <c r="A15" s="92">
        <v>2007</v>
      </c>
      <c r="B15" s="93" t="s">
        <v>8</v>
      </c>
      <c r="C15" s="111">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25">
      <c r="A16" s="92">
        <v>2007</v>
      </c>
      <c r="B16" s="93" t="s">
        <v>9</v>
      </c>
      <c r="C16" s="111">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25">
      <c r="A17" s="92">
        <v>2007</v>
      </c>
      <c r="B17" s="93" t="s">
        <v>10</v>
      </c>
      <c r="C17" s="111">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25">
      <c r="A18" s="92">
        <v>2008</v>
      </c>
      <c r="B18" s="93" t="s">
        <v>7</v>
      </c>
      <c r="C18" s="111">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25">
      <c r="A19" s="92">
        <v>2008</v>
      </c>
      <c r="B19" s="93" t="s">
        <v>8</v>
      </c>
      <c r="C19" s="111">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25">
      <c r="A20" s="92">
        <v>2008</v>
      </c>
      <c r="B20" s="93" t="s">
        <v>9</v>
      </c>
      <c r="C20" s="111">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25">
      <c r="A21" s="92">
        <v>2008</v>
      </c>
      <c r="B21" s="93" t="s">
        <v>10</v>
      </c>
      <c r="C21" s="111">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25">
      <c r="A22" s="92">
        <v>2009</v>
      </c>
      <c r="B22" s="93" t="s">
        <v>7</v>
      </c>
      <c r="C22" s="111">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25">
      <c r="A23" s="92">
        <v>2009</v>
      </c>
      <c r="B23" s="93" t="s">
        <v>8</v>
      </c>
      <c r="C23" s="111">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25">
      <c r="A24" s="92">
        <v>2009</v>
      </c>
      <c r="B24" s="93" t="s">
        <v>9</v>
      </c>
      <c r="C24" s="111">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25">
      <c r="A25" s="92">
        <v>2009</v>
      </c>
      <c r="B25" s="93" t="s">
        <v>10</v>
      </c>
      <c r="C25" s="111">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25">
      <c r="A26" s="92">
        <v>2010</v>
      </c>
      <c r="B26" s="93" t="s">
        <v>7</v>
      </c>
      <c r="C26" s="111">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25">
      <c r="A27" s="92">
        <v>2010</v>
      </c>
      <c r="B27" s="93" t="s">
        <v>8</v>
      </c>
      <c r="C27" s="111">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25">
      <c r="A28" s="92">
        <v>2010</v>
      </c>
      <c r="B28" s="93" t="s">
        <v>9</v>
      </c>
      <c r="C28" s="111">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25">
      <c r="A29" s="92">
        <v>2010</v>
      </c>
      <c r="B29" s="93" t="s">
        <v>10</v>
      </c>
      <c r="C29" s="111">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25">
      <c r="A30" s="92">
        <v>2011</v>
      </c>
      <c r="B30" s="93" t="s">
        <v>7</v>
      </c>
      <c r="C30" s="111">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25">
      <c r="A31" s="92">
        <v>2011</v>
      </c>
      <c r="B31" s="93" t="s">
        <v>8</v>
      </c>
      <c r="C31" s="111">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25">
      <c r="A32" s="92">
        <v>2011</v>
      </c>
      <c r="B32" s="93" t="s">
        <v>9</v>
      </c>
      <c r="C32" s="111">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25">
      <c r="A33" s="92">
        <v>2011</v>
      </c>
      <c r="B33" s="93" t="s">
        <v>10</v>
      </c>
      <c r="C33" s="111">
        <f t="shared" si="0"/>
        <v>892673</v>
      </c>
      <c r="D33" s="97">
        <v>30222</v>
      </c>
      <c r="E33" s="97">
        <v>166756</v>
      </c>
      <c r="F33" s="97">
        <v>695695</v>
      </c>
      <c r="G33" s="95">
        <f t="shared" si="4"/>
        <v>1.7735376238289691E-2</v>
      </c>
      <c r="H33" s="95">
        <f t="shared" si="4"/>
        <v>0.18778493947492536</v>
      </c>
      <c r="I33" s="95">
        <f t="shared" si="4"/>
        <v>-0.18094255752842658</v>
      </c>
      <c r="J33" s="95">
        <f t="shared" si="4"/>
        <v>7.3474180577029369E-2</v>
      </c>
      <c r="K33" s="95">
        <f t="shared" si="8"/>
        <v>3.0007921863638654E-2</v>
      </c>
      <c r="L33" s="95">
        <f t="shared" si="9"/>
        <v>-0.52152272525126753</v>
      </c>
      <c r="M33" s="95">
        <f t="shared" si="12"/>
        <v>-1.0752039266568092E-2</v>
      </c>
      <c r="N33" s="95">
        <f t="shared" si="12"/>
        <v>9.7641886933014677E-2</v>
      </c>
      <c r="O33" s="95">
        <f t="shared" si="13"/>
        <v>3.0007921863638654E-2</v>
      </c>
      <c r="P33" s="95">
        <f t="shared" si="13"/>
        <v>-0.52152272525126753</v>
      </c>
      <c r="Q33" s="95">
        <f t="shared" si="13"/>
        <v>-1.0752039266568092E-2</v>
      </c>
      <c r="R33" s="95">
        <f t="shared" si="13"/>
        <v>9.7641886933014677E-2</v>
      </c>
    </row>
    <row r="34" spans="1:18" x14ac:dyDescent="0.25">
      <c r="A34" s="92">
        <v>2012</v>
      </c>
      <c r="B34" s="93" t="s">
        <v>7</v>
      </c>
      <c r="C34" s="111">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0.20530335983954684</v>
      </c>
      <c r="L34" s="95">
        <f t="shared" si="9"/>
        <v>0.28300250681886263</v>
      </c>
      <c r="M34" s="95">
        <f t="shared" si="12"/>
        <v>3.1419041796612035E-2</v>
      </c>
      <c r="N34" s="95">
        <f t="shared" si="12"/>
        <v>0.24288693169320275</v>
      </c>
      <c r="O34" s="95">
        <f t="shared" si="13"/>
        <v>0.54463531217948313</v>
      </c>
      <c r="P34" s="95">
        <f t="shared" si="13"/>
        <v>5.3841583186014539</v>
      </c>
      <c r="Q34" s="95">
        <f t="shared" si="13"/>
        <v>-0.18949220929733446</v>
      </c>
      <c r="R34" s="95">
        <f t="shared" si="13"/>
        <v>0.51765674826122665</v>
      </c>
    </row>
    <row r="35" spans="1:18" x14ac:dyDescent="0.25">
      <c r="A35" s="92">
        <v>2012</v>
      </c>
      <c r="B35" s="93" t="s">
        <v>8</v>
      </c>
      <c r="C35" s="111">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5.5629892175921292E-3</v>
      </c>
      <c r="L35" s="95">
        <f t="shared" si="9"/>
        <v>0.74134058943011527</v>
      </c>
      <c r="M35" s="95">
        <f t="shared" si="12"/>
        <v>-0.3458592532402659</v>
      </c>
      <c r="N35" s="95">
        <f t="shared" si="12"/>
        <v>6.6304391494616643E-2</v>
      </c>
      <c r="O35" s="95">
        <f t="shared" si="13"/>
        <v>-7.4063801800861695E-2</v>
      </c>
      <c r="P35" s="95">
        <f t="shared" si="13"/>
        <v>1.3466209541518972</v>
      </c>
      <c r="Q35" s="95">
        <f t="shared" si="13"/>
        <v>-0.49098773077850988</v>
      </c>
      <c r="R35" s="95">
        <f t="shared" si="13"/>
        <v>-2.2329868375045137E-2</v>
      </c>
    </row>
    <row r="36" spans="1:18" x14ac:dyDescent="0.25">
      <c r="A36" s="92">
        <v>2012</v>
      </c>
      <c r="B36" s="93" t="s">
        <v>9</v>
      </c>
      <c r="C36" s="111">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-7.2793899020920261E-2</v>
      </c>
      <c r="L36" s="95">
        <f t="shared" si="9"/>
        <v>0.63503970395497644</v>
      </c>
      <c r="M36" s="95">
        <f t="shared" si="12"/>
        <v>-0.31330852578941348</v>
      </c>
      <c r="N36" s="95">
        <f t="shared" si="12"/>
        <v>-4.4577187679691654E-2</v>
      </c>
      <c r="O36" s="95">
        <f t="shared" si="13"/>
        <v>-0.10011326189439118</v>
      </c>
      <c r="P36" s="95">
        <f t="shared" si="13"/>
        <v>0.74418314695106735</v>
      </c>
      <c r="Q36" s="95">
        <f t="shared" si="13"/>
        <v>-0.36496256627092594</v>
      </c>
      <c r="R36" s="95">
        <f t="shared" si="13"/>
        <v>-7.8124575212119907E-2</v>
      </c>
    </row>
    <row r="37" spans="1:18" x14ac:dyDescent="0.25">
      <c r="A37" s="92">
        <v>2012</v>
      </c>
      <c r="B37" s="93" t="s">
        <v>10</v>
      </c>
      <c r="C37" s="111">
        <f t="shared" si="0"/>
        <v>620224</v>
      </c>
      <c r="D37" s="97">
        <v>33314</v>
      </c>
      <c r="E37" s="97">
        <v>107425</v>
      </c>
      <c r="F37" s="97">
        <v>479485</v>
      </c>
      <c r="G37" s="95">
        <f t="shared" si="4"/>
        <v>-0.30520582564948195</v>
      </c>
      <c r="H37" s="95">
        <f t="shared" si="4"/>
        <v>0.10230957580570443</v>
      </c>
      <c r="I37" s="95">
        <f t="shared" si="4"/>
        <v>-0.35579529372256469</v>
      </c>
      <c r="J37" s="95">
        <f t="shared" si="4"/>
        <v>-0.31078274243741866</v>
      </c>
      <c r="K37" s="95">
        <f t="shared" si="8"/>
        <v>-0.14830237120286294</v>
      </c>
      <c r="L37" s="95">
        <f t="shared" si="9"/>
        <v>0.59994200226042471</v>
      </c>
      <c r="M37" s="95">
        <f t="shared" si="12"/>
        <v>-0.36274216460075703</v>
      </c>
      <c r="N37" s="95">
        <f t="shared" si="12"/>
        <v>-0.1325082444489617</v>
      </c>
      <c r="O37" s="95">
        <f t="shared" si="13"/>
        <v>-0.14830237120286294</v>
      </c>
      <c r="P37" s="95">
        <f t="shared" si="13"/>
        <v>0.59994200226042471</v>
      </c>
      <c r="Q37" s="95">
        <f t="shared" si="13"/>
        <v>-0.36274216460075703</v>
      </c>
      <c r="R37" s="95">
        <f t="shared" si="13"/>
        <v>-0.1325082444489617</v>
      </c>
    </row>
    <row r="38" spans="1:18" x14ac:dyDescent="0.25">
      <c r="A38" s="92">
        <v>2013</v>
      </c>
      <c r="B38" s="93" t="s">
        <v>7</v>
      </c>
      <c r="C38" s="111">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-0.29223132584872613</v>
      </c>
      <c r="L38" s="95">
        <f t="shared" si="9"/>
        <v>-0.51997083533021204</v>
      </c>
      <c r="M38" s="95">
        <f t="shared" si="12"/>
        <v>-0.33951876111373713</v>
      </c>
      <c r="N38" s="95">
        <f t="shared" si="12"/>
        <v>-0.26523191954869807</v>
      </c>
      <c r="O38" s="95">
        <f t="shared" si="13"/>
        <v>-0.32134146850752132</v>
      </c>
      <c r="P38" s="95">
        <f t="shared" si="13"/>
        <v>-0.75367480212603932</v>
      </c>
      <c r="Q38" s="95">
        <f t="shared" si="13"/>
        <v>1.4934542219209312E-2</v>
      </c>
      <c r="R38" s="95">
        <f t="shared" si="13"/>
        <v>-0.28799272426802947</v>
      </c>
    </row>
    <row r="39" spans="1:18" x14ac:dyDescent="0.25">
      <c r="A39" s="92">
        <v>2013</v>
      </c>
      <c r="B39" s="93" t="s">
        <v>8</v>
      </c>
      <c r="C39" s="111">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-0.18379409642512901</v>
      </c>
      <c r="L39" s="95">
        <f t="shared" si="9"/>
        <v>-0.55246848369603496</v>
      </c>
      <c r="M39" s="95">
        <f t="shared" si="12"/>
        <v>-9.9220070458386767E-2</v>
      </c>
      <c r="N39" s="95">
        <f t="shared" si="12"/>
        <v>-0.16946154613791375</v>
      </c>
      <c r="O39" s="95">
        <f t="shared" si="13"/>
        <v>-0.14526614233009483</v>
      </c>
      <c r="P39" s="95">
        <f t="shared" si="13"/>
        <v>-0.70265334422900727</v>
      </c>
      <c r="Q39" s="95">
        <f t="shared" si="13"/>
        <v>1.7629669443697926E-2</v>
      </c>
      <c r="R39" s="95">
        <f t="shared" si="13"/>
        <v>-0.10230474944932877</v>
      </c>
    </row>
    <row r="40" spans="1:18" x14ac:dyDescent="0.25">
      <c r="A40" s="92">
        <v>2013</v>
      </c>
      <c r="B40" s="93" t="s">
        <v>9</v>
      </c>
      <c r="C40" s="111">
        <f t="shared" si="0"/>
        <v>906099</v>
      </c>
      <c r="D40" s="97">
        <v>30473</v>
      </c>
      <c r="E40" s="97">
        <v>86040</v>
      </c>
      <c r="F40" s="97">
        <v>789586</v>
      </c>
      <c r="G40" s="95">
        <f t="shared" si="4"/>
        <v>-2.5296493709761614E-2</v>
      </c>
      <c r="H40" s="95">
        <f t="shared" si="4"/>
        <v>0.49913907610567221</v>
      </c>
      <c r="I40" s="95">
        <f t="shared" si="4"/>
        <v>-0.32069036302483855</v>
      </c>
      <c r="J40" s="95">
        <f t="shared" si="4"/>
        <v>8.887980271648166E-3</v>
      </c>
      <c r="K40" s="95">
        <f t="shared" si="8"/>
        <v>-0.15417327494108135</v>
      </c>
      <c r="L40" s="95">
        <f t="shared" si="9"/>
        <v>-0.47275804999033388</v>
      </c>
      <c r="M40" s="95">
        <f t="shared" si="12"/>
        <v>-0.19342902288638719</v>
      </c>
      <c r="N40" s="95">
        <f t="shared" si="12"/>
        <v>-0.1230383856347107</v>
      </c>
      <c r="O40" s="95">
        <f t="shared" si="13"/>
        <v>-0.10262678475505194</v>
      </c>
      <c r="P40" s="95">
        <f t="shared" si="13"/>
        <v>-0.56832491105746752</v>
      </c>
      <c r="Q40" s="95">
        <f t="shared" si="13"/>
        <v>-0.11170705646926016</v>
      </c>
      <c r="R40" s="95">
        <f t="shared" si="13"/>
        <v>-6.0912307605227034E-2</v>
      </c>
    </row>
    <row r="41" spans="1:18" x14ac:dyDescent="0.25">
      <c r="A41" s="92">
        <v>2013</v>
      </c>
      <c r="B41" s="93" t="s">
        <v>10</v>
      </c>
      <c r="C41" s="111">
        <f t="shared" si="0"/>
        <v>772417</v>
      </c>
      <c r="D41" s="97">
        <v>10071</v>
      </c>
      <c r="E41" s="97">
        <v>40806</v>
      </c>
      <c r="F41" s="97">
        <v>721540</v>
      </c>
      <c r="G41" s="95">
        <f t="shared" si="4"/>
        <v>0.24538392580745017</v>
      </c>
      <c r="H41" s="95">
        <f t="shared" si="4"/>
        <v>-0.69769466290448467</v>
      </c>
      <c r="I41" s="95">
        <f t="shared" si="4"/>
        <v>-0.62014428671165933</v>
      </c>
      <c r="J41" s="95">
        <f t="shared" si="4"/>
        <v>0.50482288288476185</v>
      </c>
      <c r="K41" s="95">
        <f t="shared" si="8"/>
        <v>-3.5921180031145528E-2</v>
      </c>
      <c r="L41" s="95">
        <f t="shared" si="9"/>
        <v>-0.58835448685476344</v>
      </c>
      <c r="M41" s="95">
        <f t="shared" si="12"/>
        <v>-0.23619791310531568</v>
      </c>
      <c r="N41" s="95">
        <f t="shared" si="12"/>
        <v>4.4151753691513251E-2</v>
      </c>
      <c r="O41" s="95">
        <f t="shared" si="13"/>
        <v>-3.5921180031145528E-2</v>
      </c>
      <c r="P41" s="95">
        <f t="shared" si="13"/>
        <v>-0.58835448685476344</v>
      </c>
      <c r="Q41" s="95">
        <f t="shared" si="13"/>
        <v>-0.23619791310531568</v>
      </c>
      <c r="R41" s="95">
        <f t="shared" si="13"/>
        <v>4.4151753691513251E-2</v>
      </c>
    </row>
    <row r="42" spans="1:18" x14ac:dyDescent="0.25">
      <c r="A42" s="92">
        <v>2014</v>
      </c>
      <c r="B42" s="93" t="s">
        <v>7</v>
      </c>
      <c r="C42" s="111">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0.13741357988219227</v>
      </c>
      <c r="L42" s="95">
        <f t="shared" si="9"/>
        <v>6.0525642119634737E-2</v>
      </c>
      <c r="M42" s="95">
        <f t="shared" si="12"/>
        <v>-0.20440851713514541</v>
      </c>
      <c r="N42" s="95">
        <f t="shared" si="12"/>
        <v>0.20467887566938248</v>
      </c>
      <c r="O42" s="95">
        <f t="shared" si="13"/>
        <v>0.3242819562174053</v>
      </c>
      <c r="P42" s="95">
        <f t="shared" si="13"/>
        <v>1.1150387209592805</v>
      </c>
      <c r="Q42" s="95">
        <f t="shared" si="13"/>
        <v>0.15726033687462171</v>
      </c>
      <c r="R42" s="95">
        <f t="shared" si="13"/>
        <v>0.30643604553184312</v>
      </c>
    </row>
    <row r="43" spans="1:18" x14ac:dyDescent="0.25">
      <c r="A43" s="92">
        <v>2014</v>
      </c>
      <c r="B43" s="93" t="s">
        <v>8</v>
      </c>
      <c r="C43" s="111">
        <f t="shared" si="0"/>
        <v>800146</v>
      </c>
      <c r="D43" s="97">
        <v>46347</v>
      </c>
      <c r="E43" s="97">
        <v>114079</v>
      </c>
      <c r="F43" s="97">
        <v>639720</v>
      </c>
      <c r="G43" s="95">
        <f t="shared" si="4"/>
        <v>1.1562579013906449E-2</v>
      </c>
      <c r="H43" s="95">
        <f t="shared" si="4"/>
        <v>1.8954207534203786</v>
      </c>
      <c r="I43" s="95">
        <f t="shared" si="4"/>
        <v>1.4567639917823616E-2</v>
      </c>
      <c r="J43" s="95">
        <f t="shared" si="4"/>
        <v>-3.4460691387242059E-2</v>
      </c>
      <c r="K43" s="95">
        <f t="shared" si="8"/>
        <v>0.11656010343482115</v>
      </c>
      <c r="L43" s="95">
        <f t="shared" si="9"/>
        <v>0.52080218742623341</v>
      </c>
      <c r="M43" s="95">
        <f t="shared" si="12"/>
        <v>-0.20465879650771113</v>
      </c>
      <c r="N43" s="95">
        <f t="shared" si="12"/>
        <v>0.15783347657867197</v>
      </c>
      <c r="O43" s="95">
        <f t="shared" si="13"/>
        <v>0.15262624650423651</v>
      </c>
      <c r="P43" s="95">
        <f t="shared" si="13"/>
        <v>1.3751119068934647</v>
      </c>
      <c r="Q43" s="95">
        <f t="shared" si="13"/>
        <v>8.0220682502412766E-2</v>
      </c>
      <c r="R43" s="95">
        <f t="shared" si="13"/>
        <v>0.11579288550360589</v>
      </c>
    </row>
    <row r="44" spans="1:18" x14ac:dyDescent="0.25">
      <c r="A44" s="92">
        <v>2014</v>
      </c>
      <c r="B44" s="93" t="s">
        <v>9</v>
      </c>
      <c r="C44" s="111">
        <f t="shared" si="0"/>
        <v>822252</v>
      </c>
      <c r="D44" s="97">
        <v>143105</v>
      </c>
      <c r="E44" s="97">
        <v>200354</v>
      </c>
      <c r="F44" s="97">
        <v>478793</v>
      </c>
      <c r="G44" s="95">
        <f t="shared" si="4"/>
        <v>-9.2536246039340075E-2</v>
      </c>
      <c r="H44" s="95">
        <f t="shared" si="4"/>
        <v>3.6961244380271063</v>
      </c>
      <c r="I44" s="95">
        <f t="shared" si="4"/>
        <v>1.3286145978614599</v>
      </c>
      <c r="J44" s="95">
        <f t="shared" si="4"/>
        <v>-0.39361513502012446</v>
      </c>
      <c r="K44" s="95">
        <f t="shared" si="8"/>
        <v>9.715224309342374E-2</v>
      </c>
      <c r="L44" s="95">
        <f t="shared" si="9"/>
        <v>1.390089252177646</v>
      </c>
      <c r="M44" s="95">
        <f t="shared" si="12"/>
        <v>0.16031245021507079</v>
      </c>
      <c r="N44" s="95">
        <f t="shared" si="12"/>
        <v>2.7893799308584599E-2</v>
      </c>
      <c r="O44" s="95">
        <f t="shared" si="13"/>
        <v>5.7982326493345671E-2</v>
      </c>
      <c r="P44" s="95">
        <f t="shared" si="13"/>
        <v>2.2760623662488535</v>
      </c>
      <c r="Q44" s="95">
        <f t="shared" si="13"/>
        <v>0.44519084073217052</v>
      </c>
      <c r="R44" s="95">
        <f t="shared" si="13"/>
        <v>-8.793347792305406E-2</v>
      </c>
    </row>
    <row r="45" spans="1:18" x14ac:dyDescent="0.25">
      <c r="A45" s="92">
        <v>2014</v>
      </c>
      <c r="B45" s="93" t="s">
        <v>10</v>
      </c>
      <c r="C45" s="111">
        <f t="shared" si="0"/>
        <v>748069</v>
      </c>
      <c r="D45" s="97">
        <v>51665</v>
      </c>
      <c r="E45" s="97">
        <v>51525</v>
      </c>
      <c r="F45" s="97">
        <v>644879</v>
      </c>
      <c r="G45" s="95">
        <f t="shared" si="4"/>
        <v>-3.1521833413816647E-2</v>
      </c>
      <c r="H45" s="95">
        <f t="shared" si="4"/>
        <v>4.130076457154205</v>
      </c>
      <c r="I45" s="95">
        <f t="shared" si="4"/>
        <v>0.26268195853550957</v>
      </c>
      <c r="J45" s="95">
        <f t="shared" si="4"/>
        <v>-0.10624636194805559</v>
      </c>
      <c r="K45" s="95">
        <f t="shared" si="8"/>
        <v>3.5820596971482432E-2</v>
      </c>
      <c r="L45" s="95">
        <f t="shared" si="9"/>
        <v>2.4868642393451879</v>
      </c>
      <c r="M45" s="95">
        <f t="shared" si="12"/>
        <v>0.42296685556042957</v>
      </c>
      <c r="N45" s="95">
        <f t="shared" si="12"/>
        <v>-9.2834870627650834E-2</v>
      </c>
      <c r="O45" s="95">
        <f t="shared" si="13"/>
        <v>3.5820596971482432E-2</v>
      </c>
      <c r="P45" s="95">
        <f t="shared" si="13"/>
        <v>2.4868642393451879</v>
      </c>
      <c r="Q45" s="95">
        <f t="shared" si="13"/>
        <v>0.42296685556042957</v>
      </c>
      <c r="R45" s="95">
        <f t="shared" si="13"/>
        <v>-9.2834870627650834E-2</v>
      </c>
    </row>
    <row r="46" spans="1:18" x14ac:dyDescent="0.25">
      <c r="A46" s="92">
        <v>2015</v>
      </c>
      <c r="B46" s="93" t="s">
        <v>7</v>
      </c>
      <c r="C46" s="111">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-3.1468568214827353E-2</v>
      </c>
      <c r="L46" s="95">
        <f t="shared" si="9"/>
        <v>1.5051374685194276</v>
      </c>
      <c r="M46" s="95">
        <f t="shared" ref="M46:N61" si="14">SUM(E43:E46)/SUM(E39:E42)-1</f>
        <v>0.40768409209030843</v>
      </c>
      <c r="N46" s="95">
        <f t="shared" si="14"/>
        <v>-0.15218647295157561</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25">
      <c r="A47" s="92">
        <v>2015</v>
      </c>
      <c r="B47" s="93" t="s">
        <v>8</v>
      </c>
      <c r="C47" s="111">
        <f t="shared" si="0"/>
        <v>843060</v>
      </c>
      <c r="D47" s="97">
        <v>94910</v>
      </c>
      <c r="E47" s="97">
        <v>121390</v>
      </c>
      <c r="F47" s="97">
        <v>626760</v>
      </c>
      <c r="G47" s="95">
        <f t="shared" si="4"/>
        <v>5.3632712030054597E-2</v>
      </c>
      <c r="H47" s="95">
        <f t="shared" si="4"/>
        <v>1.0478132349450879</v>
      </c>
      <c r="I47" s="95">
        <f t="shared" si="4"/>
        <v>6.4087167664513167E-2</v>
      </c>
      <c r="J47" s="95">
        <f t="shared" si="4"/>
        <v>-2.0258863252673009E-2</v>
      </c>
      <c r="K47" s="95">
        <f t="shared" si="8"/>
        <v>-2.1270645024607071E-2</v>
      </c>
      <c r="L47" s="95">
        <f t="shared" si="9"/>
        <v>1.3276550060469656</v>
      </c>
      <c r="M47" s="95">
        <f t="shared" si="14"/>
        <v>0.42191088523546405</v>
      </c>
      <c r="N47" s="95">
        <f t="shared" si="14"/>
        <v>-0.14992838097228212</v>
      </c>
      <c r="O47" s="95">
        <f t="shared" si="15"/>
        <v>2.2373686685302374E-2</v>
      </c>
      <c r="P47" s="95">
        <f t="shared" si="15"/>
        <v>0.44758456858843432</v>
      </c>
      <c r="Q47" s="95">
        <f t="shared" si="15"/>
        <v>0.10402275859003418</v>
      </c>
      <c r="R47" s="95">
        <f t="shared" si="15"/>
        <v>-2.821653352699105E-2</v>
      </c>
    </row>
    <row r="48" spans="1:18" x14ac:dyDescent="0.25">
      <c r="A48" s="92">
        <v>2015</v>
      </c>
      <c r="B48" s="93" t="s">
        <v>9</v>
      </c>
      <c r="C48" s="111">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-4.1310489679749374E-2</v>
      </c>
      <c r="L48" s="95">
        <f t="shared" si="9"/>
        <v>0.1054835269686254</v>
      </c>
      <c r="M48" s="95">
        <f t="shared" si="14"/>
        <v>-0.21578958659601399</v>
      </c>
      <c r="N48" s="95">
        <f t="shared" si="14"/>
        <v>-2.4619655522265194E-2</v>
      </c>
      <c r="O48" s="95">
        <f t="shared" si="15"/>
        <v>-4.4355294997907913E-2</v>
      </c>
      <c r="P48" s="95">
        <f t="shared" si="15"/>
        <v>-5.211443946746297E-2</v>
      </c>
      <c r="Q48" s="95">
        <f t="shared" si="15"/>
        <v>-0.26169461398839478</v>
      </c>
      <c r="R48" s="95">
        <f t="shared" si="15"/>
        <v>8.0879074011239727E-3</v>
      </c>
    </row>
    <row r="49" spans="1:18" x14ac:dyDescent="0.25">
      <c r="A49" s="92">
        <v>2015</v>
      </c>
      <c r="B49" s="93" t="s">
        <v>10</v>
      </c>
      <c r="C49" s="111">
        <f t="shared" si="0"/>
        <v>536195</v>
      </c>
      <c r="D49" s="97">
        <v>17770</v>
      </c>
      <c r="E49" s="97">
        <v>124714</v>
      </c>
      <c r="F49" s="97">
        <v>393711</v>
      </c>
      <c r="G49" s="95">
        <f t="shared" si="4"/>
        <v>-0.28322788405882349</v>
      </c>
      <c r="H49" s="95">
        <f t="shared" si="4"/>
        <v>-0.65605342107809927</v>
      </c>
      <c r="I49" s="95">
        <f t="shared" si="4"/>
        <v>1.4204560892770499</v>
      </c>
      <c r="J49" s="95">
        <f t="shared" si="4"/>
        <v>-0.38948081733162343</v>
      </c>
      <c r="K49" s="95">
        <f t="shared" si="8"/>
        <v>-9.9656174469020087E-2</v>
      </c>
      <c r="L49" s="95">
        <f t="shared" si="9"/>
        <v>-0.15314279793685592</v>
      </c>
      <c r="M49" s="95">
        <f t="shared" si="14"/>
        <v>-7.9933060570536951E-2</v>
      </c>
      <c r="N49" s="95">
        <f t="shared" si="14"/>
        <v>-9.6747127075979988E-2</v>
      </c>
      <c r="O49" s="95">
        <f t="shared" si="15"/>
        <v>-9.9656174469020087E-2</v>
      </c>
      <c r="P49" s="95">
        <f t="shared" si="15"/>
        <v>-0.15314279793685592</v>
      </c>
      <c r="Q49" s="95">
        <f t="shared" si="15"/>
        <v>-7.9933060570536951E-2</v>
      </c>
      <c r="R49" s="95">
        <f t="shared" si="15"/>
        <v>-9.6747127075979988E-2</v>
      </c>
    </row>
    <row r="50" spans="1:18" x14ac:dyDescent="0.25">
      <c r="A50" s="92">
        <v>2016</v>
      </c>
      <c r="B50" s="93" t="s">
        <v>7</v>
      </c>
      <c r="C50" s="111">
        <f t="shared" si="0"/>
        <v>820100</v>
      </c>
      <c r="D50" s="97">
        <v>29478</v>
      </c>
      <c r="E50" s="97">
        <v>109638</v>
      </c>
      <c r="F50" s="97">
        <v>680984</v>
      </c>
      <c r="G50" s="95">
        <f t="shared" si="4"/>
        <v>-4.0898358148036884E-2</v>
      </c>
      <c r="H50" s="95">
        <f t="shared" si="4"/>
        <v>-0.5802588674194421</v>
      </c>
      <c r="I50" s="95">
        <f t="shared" si="4"/>
        <v>-0.13658628782032101</v>
      </c>
      <c r="J50" s="95">
        <f t="shared" si="4"/>
        <v>3.515033593773742E-2</v>
      </c>
      <c r="K50" s="95">
        <f t="shared" si="8"/>
        <v>-0.10889253203651605</v>
      </c>
      <c r="L50" s="95">
        <f t="shared" si="9"/>
        <v>-0.29082114432175132</v>
      </c>
      <c r="M50" s="95">
        <f t="shared" si="14"/>
        <v>-0.14515153974114492</v>
      </c>
      <c r="N50" s="95">
        <f t="shared" si="14"/>
        <v>-7.8116610745184722E-2</v>
      </c>
      <c r="O50" s="95">
        <f t="shared" si="15"/>
        <v>-4.0898358148036884E-2</v>
      </c>
      <c r="P50" s="95">
        <f t="shared" si="15"/>
        <v>-0.5802588674194421</v>
      </c>
      <c r="Q50" s="95">
        <f t="shared" si="15"/>
        <v>-0.13658628782032101</v>
      </c>
      <c r="R50" s="95">
        <f t="shared" si="15"/>
        <v>3.515033593773742E-2</v>
      </c>
    </row>
    <row r="51" spans="1:18" x14ac:dyDescent="0.25">
      <c r="A51" s="92">
        <v>2016</v>
      </c>
      <c r="B51" s="93" t="s">
        <v>8</v>
      </c>
      <c r="C51" s="111">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-0.20078893616917126</v>
      </c>
      <c r="L51" s="95">
        <f t="shared" si="9"/>
        <v>-0.56416205207427428</v>
      </c>
      <c r="M51" s="95">
        <f t="shared" si="14"/>
        <v>-0.17923602351619483</v>
      </c>
      <c r="N51" s="95">
        <f t="shared" si="14"/>
        <v>-0.15096134521893523</v>
      </c>
      <c r="O51" s="95">
        <f t="shared" si="15"/>
        <v>-0.17495057801783254</v>
      </c>
      <c r="P51" s="95">
        <f t="shared" si="15"/>
        <v>-0.63394473746359126</v>
      </c>
      <c r="Q51" s="95">
        <f t="shared" si="15"/>
        <v>-0.113317926336302</v>
      </c>
      <c r="R51" s="95">
        <f t="shared" si="15"/>
        <v>-0.12786271426569729</v>
      </c>
    </row>
    <row r="52" spans="1:18" x14ac:dyDescent="0.25">
      <c r="A52" s="92">
        <v>2016</v>
      </c>
      <c r="B52" s="93" t="s">
        <v>9</v>
      </c>
      <c r="C52" s="111">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-0.15585236961039306</v>
      </c>
      <c r="L52" s="95">
        <f t="shared" si="9"/>
        <v>-0.6911042965550388</v>
      </c>
      <c r="M52" s="95">
        <f t="shared" si="14"/>
        <v>0.14255465826275349</v>
      </c>
      <c r="N52" s="95">
        <f t="shared" si="14"/>
        <v>-0.1359117064121137</v>
      </c>
      <c r="O52" s="95">
        <f t="shared" si="15"/>
        <v>-0.11569957485576743</v>
      </c>
      <c r="P52" s="95">
        <f t="shared" si="15"/>
        <v>-0.69853269943104679</v>
      </c>
      <c r="Q52" s="95">
        <f t="shared" si="15"/>
        <v>-6.7126511453128646E-2</v>
      </c>
      <c r="R52" s="95">
        <f t="shared" si="15"/>
        <v>-4.5831021932189908E-2</v>
      </c>
    </row>
    <row r="53" spans="1:18" x14ac:dyDescent="0.25">
      <c r="A53" s="92">
        <v>2016</v>
      </c>
      <c r="B53" s="93" t="s">
        <v>10</v>
      </c>
      <c r="C53" s="111">
        <f t="shared" si="0"/>
        <v>633838</v>
      </c>
      <c r="D53" s="97">
        <v>34744</v>
      </c>
      <c r="E53" s="97">
        <v>74881</v>
      </c>
      <c r="F53" s="97">
        <v>524213</v>
      </c>
      <c r="G53" s="95">
        <f t="shared" si="4"/>
        <v>0.1821035257695427</v>
      </c>
      <c r="H53" s="95">
        <f t="shared" si="4"/>
        <v>0.95520540236353413</v>
      </c>
      <c r="I53" s="95">
        <f t="shared" si="4"/>
        <v>-0.39957823500168388</v>
      </c>
      <c r="J53" s="95">
        <f t="shared" si="4"/>
        <v>0.33146648175946325</v>
      </c>
      <c r="K53" s="95">
        <f t="shared" si="8"/>
        <v>-6.0812808152692521E-2</v>
      </c>
      <c r="L53" s="95">
        <f t="shared" si="9"/>
        <v>-0.58617630978279567</v>
      </c>
      <c r="M53" s="95">
        <f t="shared" si="14"/>
        <v>-0.16162905457305465</v>
      </c>
      <c r="N53" s="95">
        <f t="shared" si="14"/>
        <v>2.1415236298250706E-2</v>
      </c>
      <c r="O53" s="95">
        <f t="shared" si="15"/>
        <v>-6.0812808152692521E-2</v>
      </c>
      <c r="P53" s="95">
        <f t="shared" si="15"/>
        <v>-0.58617630978279567</v>
      </c>
      <c r="Q53" s="95">
        <f t="shared" si="15"/>
        <v>-0.16162905457305465</v>
      </c>
      <c r="R53" s="95">
        <f t="shared" si="15"/>
        <v>2.1415236298250706E-2</v>
      </c>
    </row>
    <row r="54" spans="1:18" x14ac:dyDescent="0.25">
      <c r="A54" s="89">
        <v>2017</v>
      </c>
      <c r="B54" s="93" t="s">
        <v>7</v>
      </c>
      <c r="C54" s="111">
        <f t="shared" si="0"/>
        <v>966171</v>
      </c>
      <c r="D54" s="98">
        <v>235664</v>
      </c>
      <c r="E54" s="98">
        <v>104989</v>
      </c>
      <c r="F54" s="98">
        <v>625518</v>
      </c>
      <c r="G54" s="95">
        <f t="shared" si="4"/>
        <v>0.17811364467747826</v>
      </c>
      <c r="H54" s="95">
        <f t="shared" si="4"/>
        <v>6.9945722233530088</v>
      </c>
      <c r="I54" s="95">
        <f t="shared" si="4"/>
        <v>-4.2403181378719013E-2</v>
      </c>
      <c r="J54" s="95">
        <f t="shared" si="4"/>
        <v>-8.1449784429590166E-2</v>
      </c>
      <c r="K54" s="95">
        <f t="shared" si="8"/>
        <v>1.4337398901507203E-3</v>
      </c>
      <c r="L54" s="95">
        <f t="shared" si="9"/>
        <v>0.42401268115942026</v>
      </c>
      <c r="M54" s="95">
        <f t="shared" si="14"/>
        <v>-0.13815500641924683</v>
      </c>
      <c r="N54" s="95">
        <f t="shared" si="14"/>
        <v>-1.4015425749245525E-2</v>
      </c>
      <c r="O54" s="95">
        <f t="shared" si="15"/>
        <v>0.17811364467747826</v>
      </c>
      <c r="P54" s="95">
        <f t="shared" si="15"/>
        <v>6.9945722233530088</v>
      </c>
      <c r="Q54" s="95">
        <f t="shared" si="15"/>
        <v>-4.2403181378719013E-2</v>
      </c>
      <c r="R54" s="95">
        <f t="shared" si="15"/>
        <v>-8.1449784429590166E-2</v>
      </c>
    </row>
    <row r="55" spans="1:18" x14ac:dyDescent="0.25">
      <c r="A55" s="89">
        <v>2017</v>
      </c>
      <c r="B55" s="93" t="s">
        <v>8</v>
      </c>
      <c r="C55" s="111">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0.16331015093506074</v>
      </c>
      <c r="L55" s="95">
        <f t="shared" si="9"/>
        <v>1.2748211804006071</v>
      </c>
      <c r="M55" s="95">
        <f t="shared" si="14"/>
        <v>-3.7828674973452658E-2</v>
      </c>
      <c r="N55" s="95">
        <f t="shared" si="14"/>
        <v>0.1184296433813119</v>
      </c>
      <c r="O55" s="95">
        <f t="shared" si="15"/>
        <v>0.21871435688580365</v>
      </c>
      <c r="P55" s="95">
        <f t="shared" si="15"/>
        <v>4.1124400330851945</v>
      </c>
      <c r="Q55" s="95">
        <f t="shared" si="15"/>
        <v>0.12366785180745321</v>
      </c>
      <c r="R55" s="95">
        <f t="shared" si="15"/>
        <v>2.7308957348721075E-2</v>
      </c>
    </row>
    <row r="56" spans="1:18" x14ac:dyDescent="0.25">
      <c r="A56" s="89">
        <v>2017</v>
      </c>
      <c r="B56" s="93" t="s">
        <v>9</v>
      </c>
      <c r="C56" s="111">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0.11883935525303002</v>
      </c>
      <c r="L56" s="95">
        <f t="shared" si="9"/>
        <v>3.2221735223860968</v>
      </c>
      <c r="M56" s="95">
        <f t="shared" si="14"/>
        <v>-0.1076273661930689</v>
      </c>
      <c r="N56" s="95">
        <f t="shared" si="14"/>
        <v>3.0104544565037417E-2</v>
      </c>
      <c r="O56" s="95">
        <f t="shared" si="15"/>
        <v>0.10267460816301832</v>
      </c>
      <c r="P56" s="95">
        <f t="shared" si="15"/>
        <v>3.7703151363413703</v>
      </c>
      <c r="Q56" s="95">
        <f t="shared" si="15"/>
        <v>1.6665528777223937E-2</v>
      </c>
      <c r="R56" s="95">
        <f t="shared" si="15"/>
        <v>-3.8396587688451111E-2</v>
      </c>
    </row>
    <row r="57" spans="1:18" x14ac:dyDescent="0.25">
      <c r="A57" s="89">
        <v>2017</v>
      </c>
      <c r="B57" s="93" t="s">
        <v>10</v>
      </c>
      <c r="C57" s="111">
        <f t="shared" si="0"/>
        <v>504706</v>
      </c>
      <c r="D57" s="98">
        <v>56495</v>
      </c>
      <c r="E57" s="98">
        <v>58299</v>
      </c>
      <c r="F57" s="98">
        <v>389912</v>
      </c>
      <c r="G57" s="95">
        <f t="shared" si="4"/>
        <v>-0.20373029070519599</v>
      </c>
      <c r="H57" s="95">
        <f t="shared" si="4"/>
        <v>0.62603615012664049</v>
      </c>
      <c r="I57" s="95">
        <f t="shared" si="4"/>
        <v>-0.22144469224502883</v>
      </c>
      <c r="J57" s="95">
        <f t="shared" si="4"/>
        <v>-0.25619547779242402</v>
      </c>
      <c r="K57" s="95">
        <f t="shared" si="8"/>
        <v>3.1596233426818054E-2</v>
      </c>
      <c r="L57" s="95">
        <f t="shared" si="9"/>
        <v>2.7609944935141728</v>
      </c>
      <c r="M57" s="95">
        <f t="shared" si="14"/>
        <v>-3.1808950549316095E-2</v>
      </c>
      <c r="N57" s="95">
        <f t="shared" si="14"/>
        <v>-8.8998596814067632E-2</v>
      </c>
      <c r="O57" s="95">
        <f t="shared" si="15"/>
        <v>3.1596233426818054E-2</v>
      </c>
      <c r="P57" s="95">
        <f t="shared" si="15"/>
        <v>2.7609944935141728</v>
      </c>
      <c r="Q57" s="95">
        <f t="shared" si="15"/>
        <v>-3.1808950549316095E-2</v>
      </c>
      <c r="R57" s="95">
        <f t="shared" si="15"/>
        <v>-8.8998596814067632E-2</v>
      </c>
    </row>
    <row r="58" spans="1:18" x14ac:dyDescent="0.25">
      <c r="A58" s="89">
        <v>2018</v>
      </c>
      <c r="B58" s="93" t="s">
        <v>7</v>
      </c>
      <c r="C58" s="111">
        <f t="shared" si="0"/>
        <v>552863</v>
      </c>
      <c r="D58" s="97">
        <v>12669</v>
      </c>
      <c r="E58" s="97">
        <v>90810</v>
      </c>
      <c r="F58" s="99">
        <v>449384</v>
      </c>
      <c r="G58" s="95">
        <f t="shared" si="4"/>
        <v>-0.42777934754820834</v>
      </c>
      <c r="H58" s="95">
        <f t="shared" si="4"/>
        <v>-0.94624125874125875</v>
      </c>
      <c r="I58" s="95">
        <f t="shared" si="4"/>
        <v>-0.13505224356837386</v>
      </c>
      <c r="J58" s="95">
        <f t="shared" si="4"/>
        <v>-0.28158102564594467</v>
      </c>
      <c r="K58" s="95">
        <f t="shared" si="8"/>
        <v>-0.16434247653749168</v>
      </c>
      <c r="L58" s="95">
        <f t="shared" si="9"/>
        <v>-0.41454478376195047</v>
      </c>
      <c r="M58" s="95">
        <f t="shared" si="14"/>
        <v>-5.8457149780269391E-2</v>
      </c>
      <c r="N58" s="95">
        <f t="shared" si="14"/>
        <v>-0.14607002455439499</v>
      </c>
      <c r="O58" s="95">
        <f t="shared" si="15"/>
        <v>-0.42777934754820834</v>
      </c>
      <c r="P58" s="95">
        <f t="shared" si="15"/>
        <v>-0.94624125874125875</v>
      </c>
      <c r="Q58" s="95">
        <f t="shared" si="15"/>
        <v>-0.13505224356837386</v>
      </c>
      <c r="R58" s="95">
        <f t="shared" si="15"/>
        <v>-0.28158102564594467</v>
      </c>
    </row>
    <row r="59" spans="1:18" x14ac:dyDescent="0.25">
      <c r="A59" s="89">
        <v>2018</v>
      </c>
      <c r="B59" s="93" t="s">
        <v>8</v>
      </c>
      <c r="C59" s="111">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-0.27354210358831621</v>
      </c>
      <c r="L59" s="95">
        <f t="shared" si="9"/>
        <v>-0.58068059848724751</v>
      </c>
      <c r="M59" s="95">
        <f t="shared" si="14"/>
        <v>-0.3246046130168887</v>
      </c>
      <c r="N59" s="95">
        <f t="shared" si="14"/>
        <v>-0.21679704751868256</v>
      </c>
      <c r="O59" s="95">
        <f t="shared" si="15"/>
        <v>-0.35792019771943284</v>
      </c>
      <c r="P59" s="95">
        <f t="shared" si="15"/>
        <v>-0.83303834044659875</v>
      </c>
      <c r="Q59" s="95">
        <f t="shared" si="15"/>
        <v>-0.36087156815995991</v>
      </c>
      <c r="R59" s="95">
        <f t="shared" si="15"/>
        <v>-0.22971065049119821</v>
      </c>
    </row>
    <row r="60" spans="1:18" x14ac:dyDescent="0.25">
      <c r="A60" s="89">
        <v>2018</v>
      </c>
      <c r="B60" s="93" t="s">
        <v>9</v>
      </c>
      <c r="C60" s="111">
        <f t="shared" si="0"/>
        <v>554145.89</v>
      </c>
      <c r="D60" s="97">
        <v>42687</v>
      </c>
      <c r="E60" s="97">
        <v>116591.38</v>
      </c>
      <c r="F60" s="97">
        <v>394867.51</v>
      </c>
      <c r="G60" s="95">
        <f t="shared" si="4"/>
        <v>-8.6332243486060278E-2</v>
      </c>
      <c r="H60" s="95">
        <f t="shared" si="4"/>
        <v>2.778513471215649E-2</v>
      </c>
      <c r="I60" s="95">
        <f t="shared" si="4"/>
        <v>1.3151584590945196</v>
      </c>
      <c r="J60" s="95">
        <f t="shared" si="4"/>
        <v>-0.23269186225015248</v>
      </c>
      <c r="K60" s="95">
        <f t="shared" si="8"/>
        <v>-0.26888767103770073</v>
      </c>
      <c r="L60" s="95">
        <f t="shared" si="9"/>
        <v>-0.60869034890118445</v>
      </c>
      <c r="M60" s="95">
        <f t="shared" si="14"/>
        <v>-0.10639200650383818</v>
      </c>
      <c r="N60" s="95">
        <f t="shared" si="14"/>
        <v>-0.23675145265203756</v>
      </c>
      <c r="O60" s="95">
        <f t="shared" si="15"/>
        <v>-0.28673539538206294</v>
      </c>
      <c r="P60" s="95">
        <f t="shared" si="15"/>
        <v>-0.73105710536824686</v>
      </c>
      <c r="Q60" s="95">
        <f t="shared" si="15"/>
        <v>-7.746445863636664E-2</v>
      </c>
      <c r="R60" s="95">
        <f>IF($B60="I",F60/F56-1,IF($B60="II",SUM(F59:F60)/SUM(F55:F56)-1,IF($B60="III",SUM(F58:F60)/SUM(F54:F56)-1,IF($B60="IV",SUM(F57:F60)/SUM(F53:F56)-1,"NA"))))</f>
        <v>-0.23063175780135992</v>
      </c>
    </row>
    <row r="61" spans="1:18" x14ac:dyDescent="0.25">
      <c r="A61" s="89">
        <v>2018</v>
      </c>
      <c r="B61" s="93" t="s">
        <v>10</v>
      </c>
      <c r="C61" s="111">
        <f t="shared" si="0"/>
        <v>565187.18000000005</v>
      </c>
      <c r="D61" s="97">
        <v>1032</v>
      </c>
      <c r="E61" s="97">
        <v>92366.92</v>
      </c>
      <c r="F61" s="97">
        <v>471788.26</v>
      </c>
      <c r="G61" s="95">
        <f t="shared" ref="G61:J68" si="16">C61/C57-1</f>
        <v>0.11983447789406121</v>
      </c>
      <c r="H61" s="95">
        <f t="shared" si="16"/>
        <v>-0.98173289671652364</v>
      </c>
      <c r="I61" s="95">
        <f t="shared" si="16"/>
        <v>0.58436542650817325</v>
      </c>
      <c r="J61" s="95">
        <f t="shared" si="16"/>
        <v>0.20998650977656497</v>
      </c>
      <c r="K61" s="95">
        <f t="shared" si="8"/>
        <v>-0.21393605808102567</v>
      </c>
      <c r="L61" s="95">
        <f t="shared" ref="L61:L64" si="17">SUM(D58:D61)/SUM(D54:D57)-1</f>
        <v>-0.76584658846649878</v>
      </c>
      <c r="M61" s="95">
        <f t="shared" ref="M61:M64" si="18">SUM(E58:E61)/SUM(E54:E57)-1</f>
        <v>3.0880796133898381E-2</v>
      </c>
      <c r="N61" s="95">
        <f t="shared" si="14"/>
        <v>-0.1470494486221513</v>
      </c>
      <c r="O61" s="95">
        <f t="shared" ref="O61" si="19">IF($B61="I",C61/C57-1,IF($B61="II",SUM(C60:C61)/SUM(C56:C57)-1,IF($B61="III",SUM(C59:C61)/SUM(C55:C57)-1,IF($B61="IV",SUM(C58:C61)/SUM(C54:C57)-1,"NA"))))</f>
        <v>-0.21393605808102567</v>
      </c>
      <c r="P61" s="95">
        <f t="shared" si="15"/>
        <v>-0.76584658846649878</v>
      </c>
      <c r="Q61" s="95">
        <f t="shared" si="15"/>
        <v>3.0880796133898381E-2</v>
      </c>
      <c r="R61" s="95">
        <f>IF($B61="I",F61/F57-1,IF($B61="II",SUM(F60:F61)/SUM(F56:F57)-1,IF($B61="III",SUM(F59:F61)/SUM(F55:F57)-1,IF($B61="IV",SUM(F58:F61)/SUM(F54:F57)-1,"NA"))))</f>
        <v>-0.1470494486221513</v>
      </c>
    </row>
    <row r="62" spans="1:18" x14ac:dyDescent="0.25">
      <c r="A62" s="89">
        <v>2019</v>
      </c>
      <c r="B62" s="93" t="s">
        <v>7</v>
      </c>
      <c r="C62" s="111">
        <f t="shared" si="0"/>
        <v>543772.07000000007</v>
      </c>
      <c r="D62" s="97">
        <v>4109.29</v>
      </c>
      <c r="E62" s="97">
        <v>186993.25</v>
      </c>
      <c r="F62" s="97">
        <v>352669.53</v>
      </c>
      <c r="G62" s="95">
        <f t="shared" si="16"/>
        <v>-1.644336842942995E-2</v>
      </c>
      <c r="H62" s="95">
        <f t="shared" si="16"/>
        <v>-0.67564211855710798</v>
      </c>
      <c r="I62" s="95">
        <f t="shared" si="16"/>
        <v>1.0591702455676688</v>
      </c>
      <c r="J62" s="95">
        <f t="shared" si="16"/>
        <v>-0.21521565075748128</v>
      </c>
      <c r="K62" s="95">
        <f t="shared" si="8"/>
        <v>-8.2648593254689762E-2</v>
      </c>
      <c r="L62" s="95">
        <f t="shared" si="17"/>
        <v>-0.5286924706649283</v>
      </c>
      <c r="M62" s="95">
        <f t="shared" si="18"/>
        <v>0.35491267524901882</v>
      </c>
      <c r="N62" s="95">
        <f t="shared" ref="N62:N68" si="20">SUM(F59:F62)/SUM(F55:F58)-1</f>
        <v>-0.11857202984218507</v>
      </c>
      <c r="O62" s="95">
        <f t="shared" ref="O62" si="21">IF($B62="I",C62/C58-1,IF($B62="II",SUM(C61:C62)/SUM(C57:C58)-1,IF($B62="III",SUM(C60:C62)/SUM(C56:C58)-1,IF($B62="IV",SUM(C59:C62)/SUM(C55:C58)-1,"NA"))))</f>
        <v>-1.644336842942995E-2</v>
      </c>
      <c r="P62" s="95">
        <f t="shared" ref="P62:R68" si="22">IF($B62="I",D62/D58-1,IF($B62="II",SUM(D61:D62)/SUM(D57:D58)-1,IF($B62="III",SUM(D60:D62)/SUM(D56:D58)-1,IF($B62="IV",SUM(D59:D62)/SUM(D55:D58)-1,"NA"))))</f>
        <v>-0.67564211855710798</v>
      </c>
      <c r="Q62" s="95">
        <f t="shared" si="22"/>
        <v>1.0591702455676688</v>
      </c>
      <c r="R62" s="95">
        <f>IF($B62="I",F62/F58-1,IF($B62="II",SUM(F61:F62)/SUM(F57:F58)-1,IF($B62="III",SUM(F60:F62)/SUM(F56:F58)-1,IF($B62="IV",SUM(F59:F62)/SUM(F55:F58)-1,"NA"))))</f>
        <v>-0.21521565075748128</v>
      </c>
    </row>
    <row r="63" spans="1:18" x14ac:dyDescent="0.25">
      <c r="A63" s="89">
        <v>2019</v>
      </c>
      <c r="B63" s="93" t="s">
        <v>8</v>
      </c>
      <c r="C63" s="111">
        <f t="shared" si="0"/>
        <v>463000.98000000004</v>
      </c>
      <c r="D63" s="97">
        <v>23444</v>
      </c>
      <c r="E63" s="97">
        <v>61555.01</v>
      </c>
      <c r="F63" s="97">
        <v>378001.97000000003</v>
      </c>
      <c r="G63" s="95">
        <f t="shared" si="16"/>
        <v>-0.14806367980510382</v>
      </c>
      <c r="H63" s="95">
        <f t="shared" si="16"/>
        <v>-0.39779090675571538</v>
      </c>
      <c r="I63" s="95">
        <f t="shared" si="16"/>
        <v>-8.6042910170749831E-2</v>
      </c>
      <c r="J63" s="95">
        <f t="shared" si="16"/>
        <v>-0.13538087646303998</v>
      </c>
      <c r="K63" s="95">
        <f t="shared" si="8"/>
        <v>-3.6891152841731389E-2</v>
      </c>
      <c r="L63" s="95">
        <f t="shared" si="17"/>
        <v>-0.52366691840376389</v>
      </c>
      <c r="M63" s="95">
        <f t="shared" si="18"/>
        <v>0.71467009470839793</v>
      </c>
      <c r="N63" s="95">
        <f t="shared" si="20"/>
        <v>-0.10818594058731534</v>
      </c>
      <c r="O63" s="95">
        <f t="shared" ref="O63" si="23">IF($B63="I",C63/C59-1,IF($B63="II",SUM(C62:C63)/SUM(C58:C59)-1,IF($B63="III",SUM(C61:C63)/SUM(C57:C59)-1,IF($B63="IV",SUM(C60:C63)/SUM(C56:C59)-1,"NA"))))</f>
        <v>-8.1689625040589853E-2</v>
      </c>
      <c r="P63" s="95">
        <f t="shared" si="22"/>
        <v>-0.46601116300703505</v>
      </c>
      <c r="Q63" s="95">
        <f t="shared" si="22"/>
        <v>0.57149886191198784</v>
      </c>
      <c r="R63" s="95">
        <f>IF($B63="I",F63/F59-1,IF($B63="II",SUM(F62:F63)/SUM(F58:F59)-1,IF($B63="III",SUM(F61:F63)/SUM(F57:F59)-1,IF($B63="IV",SUM(F60:F63)/SUM(F56:F59)-1,"NA"))))</f>
        <v>-0.17584733575238587</v>
      </c>
    </row>
    <row r="64" spans="1:18" x14ac:dyDescent="0.25">
      <c r="A64" s="89">
        <v>2019</v>
      </c>
      <c r="B64" s="93" t="s">
        <v>9</v>
      </c>
      <c r="C64" s="111">
        <f t="shared" si="0"/>
        <v>565591.12</v>
      </c>
      <c r="D64" s="97">
        <v>6779</v>
      </c>
      <c r="E64" s="97">
        <v>100159.68000000001</v>
      </c>
      <c r="F64" s="97">
        <v>458652.44</v>
      </c>
      <c r="G64" s="95">
        <f>C64/C60-1</f>
        <v>2.0653820964006364E-2</v>
      </c>
      <c r="H64" s="95">
        <f t="shared" si="16"/>
        <v>-0.8411928690233561</v>
      </c>
      <c r="I64" s="95">
        <f t="shared" si="16"/>
        <v>-0.14093408963853071</v>
      </c>
      <c r="J64" s="95">
        <f t="shared" si="16"/>
        <v>0.16153501715043617</v>
      </c>
      <c r="K64" s="95">
        <f t="shared" si="8"/>
        <v>-8.1814549940794068E-3</v>
      </c>
      <c r="L64" s="95">
        <f t="shared" si="17"/>
        <v>-0.76545924221221506</v>
      </c>
      <c r="M64" s="95">
        <f t="shared" si="18"/>
        <v>0.32434876669409585</v>
      </c>
      <c r="N64" s="95">
        <f t="shared" si="20"/>
        <v>-6.1269600151556691E-3</v>
      </c>
      <c r="O64" s="95">
        <f t="shared" ref="O64" si="24">IF($B64="I",C64/C60-1,IF($B64="II",SUM(C63:C64)/SUM(C59:C60)-1,IF($B64="III",SUM(C62:C64)/SUM(C58:C60)-1,IF($B64="IV",SUM(C61:C64)/SUM(C57:C60)-1,"NA"))))</f>
        <v>-4.732794087899006E-2</v>
      </c>
      <c r="P64" s="95">
        <f t="shared" si="22"/>
        <v>-0.63587075493710632</v>
      </c>
      <c r="Q64" s="95">
        <f t="shared" si="22"/>
        <v>0.26917630040657126</v>
      </c>
      <c r="R64" s="95">
        <f>IF($B64="I",F64/F60-1,IF($B64="II",SUM(F63:F64)/SUM(F59:F60)-1,IF($B64="III",SUM(F62:F64)/SUM(F58:F60)-1,IF($B64="IV",SUM(F61:F64)/SUM(F57:F60)-1,"NA"))))</f>
        <v>-7.1885170853542069E-2</v>
      </c>
    </row>
    <row r="65" spans="1:18" x14ac:dyDescent="0.25">
      <c r="A65" s="89">
        <v>2019</v>
      </c>
      <c r="B65" s="93" t="s">
        <v>10</v>
      </c>
      <c r="C65" s="111">
        <f t="shared" si="0"/>
        <v>505801.94999999995</v>
      </c>
      <c r="D65" s="97">
        <v>13723</v>
      </c>
      <c r="E65" s="97">
        <v>101282.6</v>
      </c>
      <c r="F65" s="97">
        <v>390796.35</v>
      </c>
      <c r="G65" s="95">
        <f t="shared" ref="G65:G68" si="25">C65/C61-1</f>
        <v>-0.10507179232197039</v>
      </c>
      <c r="H65" s="95">
        <f t="shared" si="16"/>
        <v>12.297480620155039</v>
      </c>
      <c r="I65" s="95">
        <f t="shared" si="16"/>
        <v>9.6524599932529931E-2</v>
      </c>
      <c r="J65" s="95">
        <f t="shared" si="16"/>
        <v>-0.17167004113243522</v>
      </c>
      <c r="K65" s="96">
        <f t="shared" ref="K65:K68" si="26">SUM(C62:C65)/SUM(C58:C61)-1</f>
        <v>-6.2057642132707591E-2</v>
      </c>
      <c r="L65" s="95">
        <f t="shared" ref="L65:L68" si="27">SUM(D62:D65)/SUM(D58:D61)-1</f>
        <v>-0.49584244319016346</v>
      </c>
      <c r="M65" s="95">
        <f t="shared" ref="M65:M68" si="28">SUM(E62:E65)/SUM(E58:E61)-1</f>
        <v>0.22573715339169986</v>
      </c>
      <c r="N65" s="95">
        <f t="shared" si="20"/>
        <v>-9.8736960607827551E-2</v>
      </c>
      <c r="O65" s="95">
        <f t="shared" ref="O65" si="29">IF($B65="I",C65/C61-1,IF($B65="II",SUM(C64:C65)/SUM(C60:C61)-1,IF($B65="III",SUM(C63:C65)/SUM(C59:C61)-1,IF($B65="IV",SUM(C62:C65)/SUM(C58:C61)-1,"NA"))))</f>
        <v>-6.2057642132707591E-2</v>
      </c>
      <c r="P65" s="95">
        <f t="shared" si="22"/>
        <v>-0.49584244319016346</v>
      </c>
      <c r="Q65" s="95">
        <f t="shared" si="22"/>
        <v>0.22573715339169986</v>
      </c>
      <c r="R65" s="95">
        <f t="shared" si="22"/>
        <v>-9.8736960607827551E-2</v>
      </c>
    </row>
    <row r="66" spans="1:18" x14ac:dyDescent="0.25">
      <c r="A66" s="89">
        <v>2020</v>
      </c>
      <c r="B66" s="93" t="s">
        <v>7</v>
      </c>
      <c r="C66" s="111">
        <f t="shared" si="0"/>
        <v>416780.03</v>
      </c>
      <c r="D66" s="97">
        <v>12490.74</v>
      </c>
      <c r="E66" s="97">
        <v>91305.35</v>
      </c>
      <c r="F66" s="97">
        <v>312983.94</v>
      </c>
      <c r="G66" s="95">
        <f t="shared" si="25"/>
        <v>-0.23353910030722991</v>
      </c>
      <c r="H66" s="95">
        <f t="shared" si="16"/>
        <v>2.0396345840765679</v>
      </c>
      <c r="I66" s="95">
        <f t="shared" si="16"/>
        <v>-0.51171847112128377</v>
      </c>
      <c r="J66" s="95">
        <f t="shared" si="16"/>
        <v>-0.11252911472108185</v>
      </c>
      <c r="K66" s="96">
        <f t="shared" si="26"/>
        <v>-0.11574506170909826</v>
      </c>
      <c r="L66" s="95">
        <f t="shared" si="27"/>
        <v>-0.34949455550587727</v>
      </c>
      <c r="M66" s="95">
        <f t="shared" si="28"/>
        <v>-0.23526558458524471</v>
      </c>
      <c r="N66" s="95">
        <f t="shared" si="20"/>
        <v>-7.0074613904630989E-2</v>
      </c>
      <c r="O66" s="95">
        <f t="shared" ref="O66:O68" si="30">IF($B66="I",C66/C62-1,IF($B66="II",SUM(C65:C66)/SUM(C61:C62)-1,IF($B66="III",SUM(C64:C66)/SUM(C60:C62)-1,IF($B66="IV",SUM(C63:C66)/SUM(C59:C62)-1,"NA"))))</f>
        <v>-0.23353910030722991</v>
      </c>
      <c r="P66" s="95">
        <f t="shared" si="22"/>
        <v>2.0396345840765679</v>
      </c>
      <c r="Q66" s="95">
        <f t="shared" si="22"/>
        <v>-0.51171847112128377</v>
      </c>
      <c r="R66" s="95">
        <f t="shared" si="22"/>
        <v>-0.11252911472108185</v>
      </c>
    </row>
    <row r="67" spans="1:18" x14ac:dyDescent="0.25">
      <c r="A67" s="89">
        <v>2020</v>
      </c>
      <c r="B67" s="93" t="s">
        <v>8</v>
      </c>
      <c r="C67" s="111">
        <f t="shared" si="0"/>
        <v>135790.93</v>
      </c>
      <c r="D67" s="97">
        <v>188</v>
      </c>
      <c r="E67" s="97">
        <v>31269</v>
      </c>
      <c r="F67" s="97">
        <v>104333.93</v>
      </c>
      <c r="G67" s="95">
        <f t="shared" si="25"/>
        <v>-0.70671567477027808</v>
      </c>
      <c r="H67" s="95">
        <f t="shared" si="16"/>
        <v>-0.99198089063299777</v>
      </c>
      <c r="I67" s="95">
        <f t="shared" si="16"/>
        <v>-0.49201535342127312</v>
      </c>
      <c r="J67" s="95">
        <f t="shared" si="16"/>
        <v>-0.72398575065627302</v>
      </c>
      <c r="K67" s="96">
        <f t="shared" si="26"/>
        <v>-0.23617922232404853</v>
      </c>
      <c r="L67" s="95">
        <f t="shared" si="27"/>
        <v>-0.53445104682338684</v>
      </c>
      <c r="M67" s="95">
        <f t="shared" si="28"/>
        <v>-0.29177708402694813</v>
      </c>
      <c r="N67" s="95">
        <f t="shared" si="20"/>
        <v>-0.20694607561542477</v>
      </c>
      <c r="O67" s="95">
        <f t="shared" si="30"/>
        <v>-0.45114645251976104</v>
      </c>
      <c r="P67" s="95">
        <f t="shared" si="22"/>
        <v>-0.53984660271060192</v>
      </c>
      <c r="Q67" s="95">
        <f t="shared" si="22"/>
        <v>-0.50683883282868281</v>
      </c>
      <c r="R67" s="95">
        <f t="shared" si="22"/>
        <v>-0.42885705819920439</v>
      </c>
    </row>
    <row r="68" spans="1:18" x14ac:dyDescent="0.25">
      <c r="A68" s="89">
        <v>2020</v>
      </c>
      <c r="B68" s="93" t="s">
        <v>9</v>
      </c>
      <c r="C68" s="111">
        <f t="shared" si="0"/>
        <v>501393.94999999995</v>
      </c>
      <c r="D68" s="97">
        <v>1352</v>
      </c>
      <c r="E68" s="97">
        <v>98661.17</v>
      </c>
      <c r="F68" s="97">
        <v>401380.77999999997</v>
      </c>
      <c r="G68" s="95">
        <f t="shared" si="25"/>
        <v>-0.11350455785090829</v>
      </c>
      <c r="H68" s="95">
        <f t="shared" si="16"/>
        <v>-0.80056055465407883</v>
      </c>
      <c r="I68" s="95">
        <f t="shared" si="16"/>
        <v>-1.4961209939967968E-2</v>
      </c>
      <c r="J68" s="95">
        <f t="shared" si="16"/>
        <v>-0.12486941092039117</v>
      </c>
      <c r="K68" s="96">
        <f t="shared" si="26"/>
        <v>-0.27030203976152445</v>
      </c>
      <c r="L68" s="95">
        <f t="shared" si="27"/>
        <v>-0.21520437707076834</v>
      </c>
      <c r="M68" s="95">
        <f t="shared" si="28"/>
        <v>-0.26879051778194751</v>
      </c>
      <c r="N68" s="95">
        <f t="shared" si="20"/>
        <v>-0.27187639703085675</v>
      </c>
      <c r="O68" s="95">
        <f t="shared" si="30"/>
        <v>-0.32969414458229485</v>
      </c>
      <c r="P68" s="95">
        <f t="shared" si="22"/>
        <v>-0.59132525095180077</v>
      </c>
      <c r="Q68" s="95">
        <f t="shared" si="22"/>
        <v>-0.36555640230044661</v>
      </c>
      <c r="R68" s="95">
        <f t="shared" si="22"/>
        <v>-0.31162686425028996</v>
      </c>
    </row>
    <row r="69" spans="1:18" x14ac:dyDescent="0.25">
      <c r="A69" s="89">
        <v>2020</v>
      </c>
      <c r="B69" s="93" t="s">
        <v>10</v>
      </c>
      <c r="C69" s="111">
        <f t="shared" si="0"/>
        <v>452163.15</v>
      </c>
      <c r="D69" s="97">
        <v>36877.33</v>
      </c>
      <c r="E69" s="97">
        <v>191749.99</v>
      </c>
      <c r="F69" s="97">
        <v>223535.83000000005</v>
      </c>
      <c r="G69" s="95">
        <f t="shared" ref="G69" si="31">C69/C65-1</f>
        <v>-0.10604704074391158</v>
      </c>
      <c r="H69" s="95">
        <f t="shared" ref="H69" si="32">D69/D65-1</f>
        <v>1.6872644465495883</v>
      </c>
      <c r="I69" s="95">
        <f t="shared" ref="I69" si="33">E69/E65-1</f>
        <v>0.89321749244193938</v>
      </c>
      <c r="J69" s="95">
        <f t="shared" ref="J69" si="34">F69/F65-1</f>
        <v>-0.42799918678871984</v>
      </c>
      <c r="K69" s="96">
        <f t="shared" ref="K69" si="35">SUM(C66:C69)/SUM(C62:C65)-1</f>
        <v>-0.27526098827941625</v>
      </c>
      <c r="L69" s="95">
        <f t="shared" ref="L69" si="36">SUM(D66:D69)/SUM(D62:D65)-1</f>
        <v>5.9364536141598645E-2</v>
      </c>
      <c r="M69" s="95">
        <f t="shared" ref="M69" si="37">SUM(E66:E69)/SUM(E62:E65)-1</f>
        <v>-8.2235128765151377E-2</v>
      </c>
      <c r="N69" s="95">
        <f t="shared" ref="N69" si="38">SUM(F66:F69)/SUM(F62:F65)-1</f>
        <v>-0.34040814069921221</v>
      </c>
      <c r="O69" s="95">
        <f t="shared" ref="O69" si="39">IF($B69="I",C69/C65-1,IF($B69="II",SUM(C68:C69)/SUM(C64:C65)-1,IF($B69="III",SUM(C67:C69)/SUM(C63:C65)-1,IF($B69="IV",SUM(C66:C69)/SUM(C62:C65)-1,"NA"))))</f>
        <v>-0.27526098827941625</v>
      </c>
      <c r="P69" s="95">
        <f t="shared" ref="P69" si="40">IF($B69="I",D69/D65-1,IF($B69="II",SUM(D68:D69)/SUM(D64:D65)-1,IF($B69="III",SUM(D67:D69)/SUM(D63:D65)-1,IF($B69="IV",SUM(D66:D69)/SUM(D62:D65)-1,"NA"))))</f>
        <v>5.9364536141598645E-2</v>
      </c>
      <c r="Q69" s="95">
        <f t="shared" ref="Q69" si="41">IF($B69="I",E69/E65-1,IF($B69="II",SUM(E68:E69)/SUM(E64:E65)-1,IF($B69="III",SUM(E67:E69)/SUM(E63:E65)-1,IF($B69="IV",SUM(E66:E69)/SUM(E62:E65)-1,"NA"))))</f>
        <v>-8.2235128765151377E-2</v>
      </c>
      <c r="R69" s="95">
        <f t="shared" ref="R69" si="42">IF($B69="I",F69/F65-1,IF($B69="II",SUM(F68:F69)/SUM(F64:F65)-1,IF($B69="III",SUM(F67:F69)/SUM(F63:F65)-1,IF($B69="IV",SUM(F66:F69)/SUM(F62:F65)-1,"NA"))))</f>
        <v>-0.34040814069921221</v>
      </c>
    </row>
    <row r="70" spans="1:18" x14ac:dyDescent="0.25">
      <c r="A70" s="89">
        <v>2021</v>
      </c>
      <c r="B70" s="93" t="s">
        <v>7</v>
      </c>
      <c r="C70" s="111">
        <f t="shared" si="0"/>
        <v>533821.87</v>
      </c>
      <c r="D70" s="97">
        <v>5216.12</v>
      </c>
      <c r="E70" s="97">
        <v>151388.18</v>
      </c>
      <c r="F70" s="97">
        <v>377217.57</v>
      </c>
      <c r="G70" s="95">
        <f t="shared" ref="G70" si="43">C70/C66-1</f>
        <v>0.28082401164950244</v>
      </c>
      <c r="H70" s="95">
        <f t="shared" ref="H70" si="44">D70/D66-1</f>
        <v>-0.58240104269242654</v>
      </c>
      <c r="I70" s="95">
        <f t="shared" ref="I70" si="45">E70/E66-1</f>
        <v>0.65804282005380821</v>
      </c>
      <c r="J70" s="95">
        <f t="shared" ref="J70" si="46">F70/F66-1</f>
        <v>0.20522979549685516</v>
      </c>
      <c r="K70" s="96">
        <f t="shared" ref="K70" si="47">SUM(C67:C70)/SUM(C63:C66)-1</f>
        <v>-0.16810605643141807</v>
      </c>
      <c r="L70" s="95">
        <f t="shared" ref="L70" si="48">SUM(D67:D70)/SUM(D63:D66)-1</f>
        <v>-0.22686090656547475</v>
      </c>
      <c r="M70" s="95">
        <f t="shared" ref="M70" si="49">SUM(E67:E70)/SUM(E63:E66)-1</f>
        <v>0.33520975175347245</v>
      </c>
      <c r="N70" s="95">
        <f t="shared" ref="N70" si="50">SUM(F67:F70)/SUM(F63:F66)-1</f>
        <v>-0.28171696599667606</v>
      </c>
      <c r="O70" s="95">
        <f t="shared" ref="O70" si="51">IF($B70="I",C70/C66-1,IF($B70="II",SUM(C69:C70)/SUM(C65:C66)-1,IF($B70="III",SUM(C68:C70)/SUM(C64:C66)-1,IF($B70="IV",SUM(C67:C70)/SUM(C63:C66)-1,"NA"))))</f>
        <v>0.28082401164950244</v>
      </c>
      <c r="P70" s="95">
        <f t="shared" ref="P70" si="52">IF($B70="I",D70/D66-1,IF($B70="II",SUM(D69:D70)/SUM(D65:D66)-1,IF($B70="III",SUM(D68:D70)/SUM(D64:D66)-1,IF($B70="IV",SUM(D67:D70)/SUM(D63:D66)-1,"NA"))))</f>
        <v>-0.58240104269242654</v>
      </c>
      <c r="Q70" s="95">
        <f t="shared" ref="Q70" si="53">IF($B70="I",E70/E66-1,IF($B70="II",SUM(E69:E70)/SUM(E65:E66)-1,IF($B70="III",SUM(E68:E70)/SUM(E64:E66)-1,IF($B70="IV",SUM(E67:E70)/SUM(E63:E66)-1,"NA"))))</f>
        <v>0.65804282005380821</v>
      </c>
      <c r="R70" s="95">
        <f t="shared" ref="R70" si="54">IF($B70="I",F70/F66-1,IF($B70="II",SUM(F69:F70)/SUM(F65:F66)-1,IF($B70="III",SUM(F68:F70)/SUM(F64:F66)-1,IF($B70="IV",SUM(F67:F70)/SUM(F63:F66)-1,"NA"))))</f>
        <v>0.20522979549685516</v>
      </c>
    </row>
    <row r="71" spans="1:18" x14ac:dyDescent="0.25">
      <c r="A71" s="89">
        <v>2021</v>
      </c>
      <c r="B71" s="93" t="s">
        <v>8</v>
      </c>
      <c r="C71" s="111">
        <f t="shared" si="0"/>
        <v>560424</v>
      </c>
      <c r="D71" s="97">
        <v>10748.5</v>
      </c>
      <c r="E71" s="97">
        <v>168565.3</v>
      </c>
      <c r="F71" s="97">
        <v>381110.2</v>
      </c>
      <c r="G71" s="95">
        <f t="shared" ref="G71" si="55">C71/C67-1</f>
        <v>3.1271092259254729</v>
      </c>
      <c r="H71" s="95">
        <f t="shared" ref="H71" si="56">D71/D67-1</f>
        <v>56.172872340425535</v>
      </c>
      <c r="I71" s="95">
        <f t="shared" ref="I71" si="57">E71/E67-1</f>
        <v>4.3908119863123218</v>
      </c>
      <c r="J71" s="95">
        <f t="shared" ref="J71" si="58">F71/F67-1</f>
        <v>2.6527925287583822</v>
      </c>
      <c r="K71" s="96">
        <f t="shared" ref="K71" si="59">SUM(C68:C71)/SUM(C64:C67)-1</f>
        <v>0.26099034964462864</v>
      </c>
      <c r="L71" s="95">
        <f t="shared" ref="L71" si="60">SUM(D68:D71)/SUM(D64:D67)-1</f>
        <v>0.63329539968065829</v>
      </c>
      <c r="M71" s="95">
        <f t="shared" ref="M71" si="61">SUM(E68:E71)/SUM(E64:E67)-1</f>
        <v>0.88374479421009933</v>
      </c>
      <c r="N71" s="95">
        <f t="shared" ref="N71" si="62">SUM(F68:F71)/SUM(F64:F67)-1</f>
        <v>9.1948836102143661E-2</v>
      </c>
      <c r="O71" s="95">
        <f t="shared" ref="O71" si="63">IF($B71="I",C71/C67-1,IF($B71="II",SUM(C70:C71)/SUM(C66:C67)-1,IF($B71="III",SUM(C69:C71)/SUM(C65:C67)-1,IF($B71="IV",SUM(C68:C71)/SUM(C64:C67)-1,"NA"))))</f>
        <v>0.98028117510916646</v>
      </c>
      <c r="P71" s="95">
        <f t="shared" ref="P71" si="64">IF($B71="I",D71/D67-1,IF($B71="II",SUM(D70:D71)/SUM(D66:D67)-1,IF($B71="III",SUM(D69:D71)/SUM(D65:D67)-1,IF($B71="IV",SUM(D68:D71)/SUM(D64:D67)-1,"NA"))))</f>
        <v>0.25916455420649043</v>
      </c>
      <c r="Q71" s="95">
        <f t="shared" ref="Q71" si="65">IF($B71="I",E71/E67-1,IF($B71="II",SUM(E70:E71)/SUM(E66:E67)-1,IF($B71="III",SUM(E69:E71)/SUM(E65:E67)-1,IF($B71="IV",SUM(E68:E71)/SUM(E64:E67)-1,"NA"))))</f>
        <v>1.6102808621869094</v>
      </c>
      <c r="R71" s="95">
        <f t="shared" ref="R71" si="66">IF($B71="I",F71/F67-1,IF($B71="II",SUM(F70:F71)/SUM(F66:F67)-1,IF($B71="III",SUM(F69:F71)/SUM(F65:F67)-1,IF($B71="IV",SUM(F68:F71)/SUM(F64:F67)-1,"NA"))))</f>
        <v>0.81714665130443609</v>
      </c>
    </row>
    <row r="72" spans="1:18" x14ac:dyDescent="0.25">
      <c r="A72" s="89">
        <v>2021</v>
      </c>
      <c r="B72" s="93" t="s">
        <v>9</v>
      </c>
      <c r="C72" s="111">
        <f t="shared" si="0"/>
        <v>641792.06000000006</v>
      </c>
      <c r="D72" s="97">
        <v>7987</v>
      </c>
      <c r="E72" s="97">
        <v>224712.24</v>
      </c>
      <c r="F72" s="97">
        <v>409092.82000000007</v>
      </c>
      <c r="G72" s="95">
        <f t="shared" ref="G72" si="67">C72/C68-1</f>
        <v>0.28001556460743116</v>
      </c>
      <c r="H72" s="95">
        <f t="shared" ref="H72" si="68">D72/D68-1</f>
        <v>4.9075443786982245</v>
      </c>
      <c r="I72" s="95">
        <f t="shared" ref="I72" si="69">E72/E68-1</f>
        <v>1.2776158036641974</v>
      </c>
      <c r="J72" s="95">
        <f t="shared" ref="J72" si="70">F72/F68-1</f>
        <v>1.9213775009356615E-2</v>
      </c>
      <c r="K72" s="96">
        <f t="shared" ref="K72" si="71">SUM(C69:C72)/SUM(C65:C68)-1</f>
        <v>0.40290266200424352</v>
      </c>
      <c r="L72" s="95">
        <f t="shared" ref="L72" si="72">SUM(D69:D72)/SUM(D65:D68)-1</f>
        <v>1.1917388431252873</v>
      </c>
      <c r="M72" s="95">
        <f t="shared" ref="M72" si="73">SUM(E69:E72)/SUM(E65:E68)-1</f>
        <v>1.2833312745342802</v>
      </c>
      <c r="N72" s="95">
        <f t="shared" ref="N72" si="74">SUM(F69:F72)/SUM(F65:F68)-1</f>
        <v>0.15003073183436078</v>
      </c>
      <c r="O72" s="95">
        <f t="shared" ref="O72" si="75">IF($B72="I",C72/C68-1,IF($B72="II",SUM(C71:C72)/SUM(C67:C68)-1,IF($B72="III",SUM(C70:C72)/SUM(C66:C68)-1,IF($B72="IV",SUM(C69:C72)/SUM(C65:C68)-1,"NA"))))</f>
        <v>0.64714964751530513</v>
      </c>
      <c r="P72" s="95">
        <f t="shared" ref="P72" si="76">IF($B72="I",D72/D68-1,IF($B72="II",SUM(D71:D72)/SUM(D67:D68)-1,IF($B72="III",SUM(D70:D72)/SUM(D66:D68)-1,IF($B72="IV",SUM(D69:D72)/SUM(D65:D68)-1,"NA"))))</f>
        <v>0.70708173624484516</v>
      </c>
      <c r="Q72" s="95">
        <f t="shared" ref="Q72" si="77">IF($B72="I",E72/E68-1,IF($B72="II",SUM(E71:E72)/SUM(E67:E68)-1,IF($B72="III",SUM(E70:E72)/SUM(E66:E68)-1,IF($B72="IV",SUM(E69:E72)/SUM(E65:E68)-1,"NA"))))</f>
        <v>1.4619270901887722</v>
      </c>
      <c r="R72" s="95">
        <f t="shared" ref="R72" si="78">IF($B72="I",F72/F68-1,IF($B72="II",SUM(F71:F72)/SUM(F67:F68)-1,IF($B72="III",SUM(F70:F72)/SUM(F66:F68)-1,IF($B72="IV",SUM(F69:F72)/SUM(F65:F68)-1,"NA"))))</f>
        <v>0.42594664105040381</v>
      </c>
    </row>
    <row r="73" spans="1:18" x14ac:dyDescent="0.25">
      <c r="A73" s="89">
        <v>2021</v>
      </c>
      <c r="B73" s="93" t="s">
        <v>10</v>
      </c>
      <c r="C73" s="111">
        <f t="shared" si="0"/>
        <v>666927.06999999995</v>
      </c>
      <c r="D73" s="97">
        <v>37099.5</v>
      </c>
      <c r="E73" s="97">
        <v>314469.07</v>
      </c>
      <c r="F73" s="97">
        <v>315358.49999999994</v>
      </c>
      <c r="G73" s="95">
        <f t="shared" ref="G73" si="79">C73/C69-1</f>
        <v>0.47496997488627701</v>
      </c>
      <c r="H73" s="95">
        <f t="shared" ref="H73" si="80">D73/D69-1</f>
        <v>6.0245684815034561E-3</v>
      </c>
      <c r="I73" s="95">
        <f t="shared" ref="I73" si="81">E73/E69-1</f>
        <v>0.63999523546259396</v>
      </c>
      <c r="J73" s="95">
        <f t="shared" ref="J73" si="82">F73/F69-1</f>
        <v>0.41077383433340353</v>
      </c>
      <c r="K73" s="96">
        <f t="shared" ref="K73" si="83">SUM(C70:C73)/SUM(C66:C69)-1</f>
        <v>0.59545862255564108</v>
      </c>
      <c r="L73" s="95">
        <f t="shared" ref="L73" si="84">SUM(D70:D73)/SUM(D66:D69)-1</f>
        <v>0.19924247766611458</v>
      </c>
      <c r="M73" s="95">
        <f t="shared" ref="M73" si="85">SUM(E70:E73)/SUM(E66:E69)-1</f>
        <v>1.0803025026229127</v>
      </c>
      <c r="N73" s="95">
        <f t="shared" ref="N73" si="86">SUM(F70:F73)/SUM(F66:F69)-1</f>
        <v>0.4226924156260885</v>
      </c>
      <c r="O73" s="95">
        <f t="shared" ref="O73" si="87">IF($B73="I",C73/C69-1,IF($B73="II",SUM(C72:C73)/SUM(C68:C69)-1,IF($B73="III",SUM(C71:C73)/SUM(C67:C69)-1,IF($B73="IV",SUM(C70:C73)/SUM(C66:C69)-1,"NA"))))</f>
        <v>0.59545862255564108</v>
      </c>
      <c r="P73" s="95">
        <f t="shared" ref="P73" si="88">IF($B73="I",D73/D69-1,IF($B73="II",SUM(D72:D73)/SUM(D68:D69)-1,IF($B73="III",SUM(D71:D73)/SUM(D67:D69)-1,IF($B73="IV",SUM(D70:D73)/SUM(D66:D69)-1,"NA"))))</f>
        <v>0.19924247766611458</v>
      </c>
      <c r="Q73" s="95">
        <f t="shared" ref="Q73" si="89">IF($B73="I",E73/E69-1,IF($B73="II",SUM(E72:E73)/SUM(E68:E69)-1,IF($B73="III",SUM(E71:E73)/SUM(E67:E69)-1,IF($B73="IV",SUM(E70:E73)/SUM(E66:E69)-1,"NA"))))</f>
        <v>1.0803025026229127</v>
      </c>
      <c r="R73" s="95">
        <f t="shared" ref="R73" si="90">IF($B73="I",F73/F69-1,IF($B73="II",SUM(F72:F73)/SUM(F68:F69)-1,IF($B73="III",SUM(F71:F73)/SUM(F67:F69)-1,IF($B73="IV",SUM(F70:F73)/SUM(F66:F69)-1,"NA"))))</f>
        <v>0.4226924156260885</v>
      </c>
    </row>
    <row r="74" spans="1:18" x14ac:dyDescent="0.25">
      <c r="A74" s="89">
        <v>2022</v>
      </c>
      <c r="B74" s="93" t="s">
        <v>7</v>
      </c>
      <c r="C74" s="111">
        <f t="shared" si="0"/>
        <v>939969.98</v>
      </c>
      <c r="D74" s="97">
        <v>1366</v>
      </c>
      <c r="E74" s="97">
        <v>383332.82</v>
      </c>
      <c r="F74" s="97">
        <v>555271.15999999992</v>
      </c>
      <c r="G74" s="95">
        <f t="shared" ref="G74:J77" si="91">C74/C70-1</f>
        <v>0.76083078049986974</v>
      </c>
      <c r="H74" s="95">
        <f t="shared" si="91"/>
        <v>-0.73811952179014284</v>
      </c>
      <c r="I74" s="95">
        <f t="shared" si="91"/>
        <v>1.5321185577368062</v>
      </c>
      <c r="J74" s="95">
        <f t="shared" si="91"/>
        <v>0.47201828377188249</v>
      </c>
      <c r="K74" s="96">
        <f t="shared" ref="K74:N80" si="92">SUM(C71:C74)/SUM(C67:C70)-1</f>
        <v>0.73063405746989263</v>
      </c>
      <c r="L74" s="95">
        <f t="shared" si="92"/>
        <v>0.31094378280883106</v>
      </c>
      <c r="M74" s="95">
        <f t="shared" si="92"/>
        <v>1.3063886076163964</v>
      </c>
      <c r="N74" s="95">
        <f t="shared" si="92"/>
        <v>0.50102173301677877</v>
      </c>
      <c r="O74" s="95">
        <f t="shared" ref="O74:R80" si="93">IF($B74="I",C74/C70-1,IF($B74="II",SUM(C73:C74)/SUM(C69:C70)-1,IF($B74="III",SUM(C72:C74)/SUM(C68:C70)-1,IF($B74="IV",SUM(C71:C74)/SUM(C67:C70)-1,"NA"))))</f>
        <v>0.76083078049986974</v>
      </c>
      <c r="P74" s="95">
        <f t="shared" si="93"/>
        <v>-0.73811952179014284</v>
      </c>
      <c r="Q74" s="95">
        <f t="shared" si="93"/>
        <v>1.5321185577368062</v>
      </c>
      <c r="R74" s="95">
        <f t="shared" si="93"/>
        <v>0.47201828377188249</v>
      </c>
    </row>
    <row r="75" spans="1:18" x14ac:dyDescent="0.25">
      <c r="A75" s="89">
        <v>2022</v>
      </c>
      <c r="B75" s="93" t="s">
        <v>8</v>
      </c>
      <c r="C75" s="111">
        <f t="shared" si="0"/>
        <v>666233.07999999984</v>
      </c>
      <c r="D75" s="97">
        <v>17313.830000000002</v>
      </c>
      <c r="E75" s="97">
        <v>194897.05</v>
      </c>
      <c r="F75" s="97">
        <v>454022.19999999984</v>
      </c>
      <c r="G75" s="95">
        <f t="shared" si="91"/>
        <v>0.18880183575292975</v>
      </c>
      <c r="H75" s="95">
        <f t="shared" si="91"/>
        <v>0.61081360189793932</v>
      </c>
      <c r="I75" s="95">
        <f t="shared" si="91"/>
        <v>0.15621097580581522</v>
      </c>
      <c r="J75" s="95">
        <f t="shared" si="91"/>
        <v>0.19131474308480811</v>
      </c>
      <c r="K75" s="96">
        <f t="shared" si="92"/>
        <v>0.42343879401639861</v>
      </c>
      <c r="L75" s="95">
        <f t="shared" si="92"/>
        <v>0.17663189341245644</v>
      </c>
      <c r="M75" s="95">
        <f t="shared" si="92"/>
        <v>0.83072725182769491</v>
      </c>
      <c r="N75" s="95">
        <f t="shared" si="92"/>
        <v>0.25339000473654538</v>
      </c>
      <c r="O75" s="95">
        <f t="shared" si="93"/>
        <v>0.46786303155066933</v>
      </c>
      <c r="P75" s="95">
        <f t="shared" si="93"/>
        <v>0.17007670711861622</v>
      </c>
      <c r="Q75" s="95">
        <f t="shared" si="93"/>
        <v>0.80723106996679661</v>
      </c>
      <c r="R75" s="95">
        <f t="shared" si="93"/>
        <v>0.3309460630724359</v>
      </c>
    </row>
    <row r="76" spans="1:18" x14ac:dyDescent="0.25">
      <c r="A76" s="89">
        <v>2022</v>
      </c>
      <c r="B76" s="93" t="s">
        <v>9</v>
      </c>
      <c r="C76" s="111">
        <f t="shared" si="0"/>
        <v>647039.99</v>
      </c>
      <c r="D76" s="97">
        <v>27353.62</v>
      </c>
      <c r="E76" s="97">
        <v>232144.28000000003</v>
      </c>
      <c r="F76" s="97">
        <v>387542.08999999997</v>
      </c>
      <c r="G76" s="95">
        <f t="shared" si="91"/>
        <v>8.1769942744382984E-3</v>
      </c>
      <c r="H76" s="95">
        <f t="shared" si="91"/>
        <v>2.4247677475898333</v>
      </c>
      <c r="I76" s="95">
        <f t="shared" si="91"/>
        <v>3.3073587802783022E-2</v>
      </c>
      <c r="J76" s="95">
        <f t="shared" si="91"/>
        <v>-5.2679316151283406E-2</v>
      </c>
      <c r="K76" s="96">
        <f t="shared" si="92"/>
        <v>0.33450721082726087</v>
      </c>
      <c r="L76" s="95">
        <f t="shared" si="92"/>
        <v>0.36666751604293668</v>
      </c>
      <c r="M76" s="95">
        <f t="shared" si="92"/>
        <v>0.5274568490669489</v>
      </c>
      <c r="N76" s="95">
        <f t="shared" si="92"/>
        <v>0.23094722838261128</v>
      </c>
      <c r="O76" s="95">
        <f t="shared" si="93"/>
        <v>0.29792270725329106</v>
      </c>
      <c r="P76" s="95">
        <f t="shared" si="93"/>
        <v>0.92193471673314797</v>
      </c>
      <c r="Q76" s="95">
        <f t="shared" si="93"/>
        <v>0.48783762267983399</v>
      </c>
      <c r="R76" s="95">
        <f t="shared" si="93"/>
        <v>0.19651431708943878</v>
      </c>
    </row>
    <row r="77" spans="1:18" x14ac:dyDescent="0.25">
      <c r="A77" s="89">
        <v>2022</v>
      </c>
      <c r="B77" s="93" t="s">
        <v>10</v>
      </c>
      <c r="C77" s="111">
        <f t="shared" si="0"/>
        <v>578226.1</v>
      </c>
      <c r="D77" s="97">
        <v>9629</v>
      </c>
      <c r="E77" s="97">
        <v>241774.36000000002</v>
      </c>
      <c r="F77" s="97">
        <v>326822.74</v>
      </c>
      <c r="G77" s="95">
        <f t="shared" si="91"/>
        <v>-0.13299950472845556</v>
      </c>
      <c r="H77" s="95">
        <f t="shared" si="91"/>
        <v>-0.7404547231094758</v>
      </c>
      <c r="I77" s="95">
        <f t="shared" si="91"/>
        <v>-0.23116648642106519</v>
      </c>
      <c r="J77" s="95">
        <f t="shared" si="91"/>
        <v>3.6353039477293514E-2</v>
      </c>
      <c r="K77" s="96">
        <f t="shared" si="92"/>
        <v>0.17832309251279144</v>
      </c>
      <c r="L77" s="95">
        <f t="shared" si="92"/>
        <v>-8.8264883592635179E-2</v>
      </c>
      <c r="M77" s="95">
        <f t="shared" si="92"/>
        <v>0.22466057974441944</v>
      </c>
      <c r="N77" s="95">
        <f t="shared" si="92"/>
        <v>0.16245110389302808</v>
      </c>
      <c r="O77" s="95">
        <f t="shared" si="93"/>
        <v>0.17832309251279144</v>
      </c>
      <c r="P77" s="95">
        <f t="shared" si="93"/>
        <v>-8.8264883592635179E-2</v>
      </c>
      <c r="Q77" s="95">
        <f t="shared" si="93"/>
        <v>0.22466057974441944</v>
      </c>
      <c r="R77" s="95">
        <f t="shared" si="93"/>
        <v>0.16245110389302808</v>
      </c>
    </row>
    <row r="78" spans="1:18" x14ac:dyDescent="0.25">
      <c r="A78" s="89">
        <v>2023</v>
      </c>
      <c r="B78" s="93" t="s">
        <v>7</v>
      </c>
      <c r="C78" s="111">
        <f t="shared" si="0"/>
        <v>689625.1399999999</v>
      </c>
      <c r="D78" s="97">
        <v>20451</v>
      </c>
      <c r="E78" s="97">
        <v>287387.38</v>
      </c>
      <c r="F78" s="97">
        <v>381786.75999999995</v>
      </c>
      <c r="G78" s="95">
        <f t="shared" ref="G78:G79" si="94">C78/C74-1</f>
        <v>-0.26633280352208699</v>
      </c>
      <c r="H78" s="95">
        <f t="shared" ref="H78:H79" si="95">D78/D74-1</f>
        <v>13.971449487554905</v>
      </c>
      <c r="I78" s="95">
        <f t="shared" ref="I78:I79" si="96">E78/E74-1</f>
        <v>-0.25029278734860216</v>
      </c>
      <c r="J78" s="95">
        <f t="shared" ref="J78:J79" si="97">F78/F74-1</f>
        <v>-0.31243185761709646</v>
      </c>
      <c r="K78" s="96">
        <f t="shared" si="92"/>
        <v>-8.1160420058699723E-2</v>
      </c>
      <c r="L78" s="95">
        <f t="shared" si="92"/>
        <v>0.30675075610566238</v>
      </c>
      <c r="M78" s="95">
        <f t="shared" si="92"/>
        <v>-0.12361736120348255</v>
      </c>
      <c r="N78" s="95">
        <f t="shared" si="92"/>
        <v>-6.6628560078671017E-2</v>
      </c>
      <c r="O78" s="95">
        <f t="shared" si="93"/>
        <v>-0.26633280352208699</v>
      </c>
      <c r="P78" s="95">
        <f t="shared" si="93"/>
        <v>13.971449487554905</v>
      </c>
      <c r="Q78" s="95">
        <f t="shared" si="93"/>
        <v>-0.25029278734860216</v>
      </c>
      <c r="R78" s="95">
        <f t="shared" si="93"/>
        <v>-0.31243185761709646</v>
      </c>
    </row>
    <row r="79" spans="1:18" x14ac:dyDescent="0.25">
      <c r="A79" s="89">
        <v>2023</v>
      </c>
      <c r="B79" s="93" t="s">
        <v>8</v>
      </c>
      <c r="C79" s="111">
        <f t="shared" ref="C79:C86" si="98">+D79+E79+F79</f>
        <v>813540.01</v>
      </c>
      <c r="D79" s="97">
        <v>43655.200000000004</v>
      </c>
      <c r="E79" s="97">
        <v>324872.06</v>
      </c>
      <c r="F79" s="97">
        <v>445012.74999999994</v>
      </c>
      <c r="G79" s="95">
        <f t="shared" si="94"/>
        <v>0.22110419674748094</v>
      </c>
      <c r="H79" s="95">
        <f t="shared" si="95"/>
        <v>1.5214062977400147</v>
      </c>
      <c r="I79" s="95">
        <f t="shared" si="96"/>
        <v>0.66689059685613516</v>
      </c>
      <c r="J79" s="95">
        <f t="shared" si="97"/>
        <v>-1.9843633196790611E-2</v>
      </c>
      <c r="K79" s="96">
        <f t="shared" si="92"/>
        <v>-6.3978019941588804E-2</v>
      </c>
      <c r="L79" s="95">
        <f t="shared" si="92"/>
        <v>0.58530089468846658</v>
      </c>
      <c r="M79" s="95">
        <f t="shared" si="92"/>
        <v>-2.7951304371234276E-2</v>
      </c>
      <c r="N79" s="95">
        <f t="shared" si="92"/>
        <v>-0.1110776818648983</v>
      </c>
      <c r="O79" s="95">
        <f t="shared" si="93"/>
        <v>-6.4149989852466005E-2</v>
      </c>
      <c r="P79" s="95">
        <f t="shared" si="93"/>
        <v>2.4318406537960997</v>
      </c>
      <c r="Q79" s="95">
        <f t="shared" si="93"/>
        <v>5.8851283486963224E-2</v>
      </c>
      <c r="R79" s="95">
        <f t="shared" si="93"/>
        <v>-0.1808134851892812</v>
      </c>
    </row>
    <row r="80" spans="1:18" x14ac:dyDescent="0.25">
      <c r="A80" s="89">
        <v>2023</v>
      </c>
      <c r="B80" s="93" t="s">
        <v>9</v>
      </c>
      <c r="C80" s="111">
        <f t="shared" si="98"/>
        <v>846135.08000000007</v>
      </c>
      <c r="D80" s="97">
        <v>22605.93</v>
      </c>
      <c r="E80" s="97">
        <v>390769.57</v>
      </c>
      <c r="F80" s="97">
        <v>432759.58</v>
      </c>
      <c r="G80" s="95">
        <f t="shared" ref="G80" si="99">C80/C76-1</f>
        <v>0.30770136788608715</v>
      </c>
      <c r="H80" s="95">
        <f t="shared" ref="H80" si="100">D80/D76-1</f>
        <v>-0.17356715491404795</v>
      </c>
      <c r="I80" s="95">
        <f t="shared" ref="I80" si="101">E80/E76-1</f>
        <v>0.68330475340594199</v>
      </c>
      <c r="J80" s="95">
        <f t="shared" ref="J80" si="102">F80/F76-1</f>
        <v>0.11667762332602383</v>
      </c>
      <c r="K80" s="96">
        <f t="shared" si="92"/>
        <v>2.5191032363551802E-3</v>
      </c>
      <c r="L80" s="95">
        <f t="shared" si="92"/>
        <v>0.15888020333694408</v>
      </c>
      <c r="M80" s="95">
        <f t="shared" si="92"/>
        <v>0.10664610664586682</v>
      </c>
      <c r="N80" s="95">
        <f t="shared" si="92"/>
        <v>-7.3480063400527484E-2</v>
      </c>
      <c r="O80" s="95">
        <f t="shared" si="93"/>
        <v>4.2630634098705045E-2</v>
      </c>
      <c r="P80" s="95">
        <f t="shared" si="93"/>
        <v>0.88367654390448713</v>
      </c>
      <c r="Q80" s="95">
        <f t="shared" si="93"/>
        <v>0.23773569282781293</v>
      </c>
      <c r="R80" s="95">
        <f t="shared" si="93"/>
        <v>-9.827668677795931E-2</v>
      </c>
    </row>
    <row r="81" spans="1:18" x14ac:dyDescent="0.25">
      <c r="A81" s="89">
        <v>2023</v>
      </c>
      <c r="B81" s="93" t="s">
        <v>10</v>
      </c>
      <c r="C81" s="111">
        <f t="shared" si="98"/>
        <v>621655.97</v>
      </c>
      <c r="D81" s="97">
        <v>21428.67</v>
      </c>
      <c r="E81" s="97">
        <v>288954.89</v>
      </c>
      <c r="F81" s="97">
        <v>311272.41000000003</v>
      </c>
      <c r="G81" s="95">
        <f t="shared" ref="G81" si="103">C81/C77-1</f>
        <v>7.5108802594694435E-2</v>
      </c>
      <c r="H81" s="95">
        <f t="shared" ref="H81" si="104">D81/D77-1</f>
        <v>1.225430470453837</v>
      </c>
      <c r="I81" s="95">
        <f t="shared" ref="I81" si="105">E81/E77-1</f>
        <v>0.19514281828726587</v>
      </c>
      <c r="J81" s="95">
        <f t="shared" ref="J81" si="106">F81/F77-1</f>
        <v>-4.7580318309552005E-2</v>
      </c>
      <c r="K81" s="96">
        <f t="shared" ref="K81" si="107">SUM(C78:C81)/SUM(C74:C77)-1</f>
        <v>4.9263136064894075E-2</v>
      </c>
      <c r="L81" s="95">
        <f t="shared" ref="L81" si="108">SUM(D78:D81)/SUM(D74:D77)-1</f>
        <v>0.94279626570515696</v>
      </c>
      <c r="M81" s="95">
        <f t="shared" ref="M81" si="109">SUM(E78:E81)/SUM(E74:E77)-1</f>
        <v>0.22794822947570381</v>
      </c>
      <c r="N81" s="95">
        <f t="shared" ref="N81" si="110">SUM(F78:F81)/SUM(F74:F77)-1</f>
        <v>-8.8664150982277867E-2</v>
      </c>
      <c r="O81" s="95">
        <f t="shared" ref="O81" si="111">IF($B81="I",C81/C77-1,IF($B81="II",SUM(C80:C81)/SUM(C76:C77)-1,IF($B81="III",SUM(C79:C81)/SUM(C75:C77)-1,IF($B81="IV",SUM(C78:C81)/SUM(C74:C77)-1,"NA"))))</f>
        <v>4.9263136064894075E-2</v>
      </c>
      <c r="P81" s="95">
        <f t="shared" ref="P81" si="112">IF($B81="I",D81/D77-1,IF($B81="II",SUM(D80:D81)/SUM(D76:D77)-1,IF($B81="III",SUM(D79:D81)/SUM(D75:D77)-1,IF($B81="IV",SUM(D78:D81)/SUM(D74:D77)-1,"NA"))))</f>
        <v>0.94279626570515696</v>
      </c>
      <c r="Q81" s="95">
        <f t="shared" ref="Q81" si="113">IF($B81="I",E81/E77-1,IF($B81="II",SUM(E80:E81)/SUM(E76:E77)-1,IF($B81="III",SUM(E79:E81)/SUM(E75:E77)-1,IF($B81="IV",SUM(E78:E81)/SUM(E74:E77)-1,"NA"))))</f>
        <v>0.22794822947570381</v>
      </c>
      <c r="R81" s="95">
        <f t="shared" ref="R81" si="114">IF($B81="I",F81/F77-1,IF($B81="II",SUM(F80:F81)/SUM(F76:F77)-1,IF($B81="III",SUM(F79:F81)/SUM(F75:F77)-1,IF($B81="IV",SUM(F78:F81)/SUM(F74:F77)-1,"NA"))))</f>
        <v>-8.8664150982277867E-2</v>
      </c>
    </row>
    <row r="82" spans="1:18" x14ac:dyDescent="0.25">
      <c r="A82" s="89">
        <v>2024</v>
      </c>
      <c r="B82" s="93" t="s">
        <v>7</v>
      </c>
      <c r="C82" s="111">
        <f t="shared" si="98"/>
        <v>795993.23</v>
      </c>
      <c r="D82" s="97">
        <v>80013.5</v>
      </c>
      <c r="E82" s="97">
        <v>439414.62</v>
      </c>
      <c r="F82" s="97">
        <v>276565.11</v>
      </c>
      <c r="G82" s="95">
        <f t="shared" ref="G82" si="115">C82/C78-1</f>
        <v>0.15424044720875485</v>
      </c>
      <c r="H82" s="95">
        <f t="shared" ref="H82" si="116">D82/D78-1</f>
        <v>2.9124492689844019</v>
      </c>
      <c r="I82" s="95">
        <f t="shared" ref="I82" si="117">E82/E78-1</f>
        <v>0.52899761986765048</v>
      </c>
      <c r="J82" s="95">
        <f t="shared" ref="J82" si="118">F82/F78-1</f>
        <v>-0.27560319273512779</v>
      </c>
      <c r="K82" s="96">
        <f t="shared" ref="K82" si="119">SUM(C79:C82)/SUM(C75:C78)-1</f>
        <v>0.19224179869120706</v>
      </c>
      <c r="L82" s="95">
        <f t="shared" ref="L82" si="120">SUM(D79:D82)/SUM(D75:D78)-1</f>
        <v>1.2435989455158669</v>
      </c>
      <c r="M82" s="95">
        <f t="shared" ref="M82" si="121">SUM(E79:E82)/SUM(E75:E78)-1</f>
        <v>0.51015112302452659</v>
      </c>
      <c r="N82" s="95">
        <f t="shared" ref="N82" si="122">SUM(F79:F82)/SUM(F75:F78)-1</f>
        <v>-5.4551264216639694E-2</v>
      </c>
      <c r="O82" s="95">
        <f t="shared" ref="O82" si="123">IF($B82="I",C82/C78-1,IF($B82="II",SUM(C81:C82)/SUM(C77:C78)-1,IF($B82="III",SUM(C80:C82)/SUM(C76:C78)-1,IF($B82="IV",SUM(C79:C82)/SUM(C75:C78)-1,"NA"))))</f>
        <v>0.15424044720875485</v>
      </c>
      <c r="P82" s="95">
        <f t="shared" ref="P82" si="124">IF($B82="I",D82/D78-1,IF($B82="II",SUM(D81:D82)/SUM(D77:D78)-1,IF($B82="III",SUM(D80:D82)/SUM(D76:D78)-1,IF($B82="IV",SUM(D79:D82)/SUM(D75:D78)-1,"NA"))))</f>
        <v>2.9124492689844019</v>
      </c>
      <c r="Q82" s="95">
        <f t="shared" ref="Q82" si="125">IF($B82="I",E82/E78-1,IF($B82="II",SUM(E81:E82)/SUM(E77:E78)-1,IF($B82="III",SUM(E80:E82)/SUM(E76:E78)-1,IF($B82="IV",SUM(E79:E82)/SUM(E75:E78)-1,"NA"))))</f>
        <v>0.52899761986765048</v>
      </c>
      <c r="R82" s="95">
        <f t="shared" ref="R82" si="126">IF($B82="I",F82/F78-1,IF($B82="II",SUM(F81:F82)/SUM(F77:F78)-1,IF($B82="III",SUM(F80:F82)/SUM(F76:F78)-1,IF($B82="IV",SUM(F79:F82)/SUM(F75:F78)-1,"NA"))))</f>
        <v>-0.27560319273512779</v>
      </c>
    </row>
    <row r="83" spans="1:18" x14ac:dyDescent="0.25">
      <c r="A83" s="89">
        <v>2024</v>
      </c>
      <c r="B83" s="93" t="s">
        <v>8</v>
      </c>
      <c r="C83" s="111">
        <f t="shared" si="98"/>
        <v>512957.96</v>
      </c>
      <c r="D83" s="97">
        <v>51089</v>
      </c>
      <c r="E83" s="97">
        <v>236834.54000000004</v>
      </c>
      <c r="F83" s="97">
        <v>225034.41999999998</v>
      </c>
      <c r="G83" s="95">
        <f t="shared" ref="G83:G84" si="127">C83/C79-1</f>
        <v>-0.36947420692929411</v>
      </c>
      <c r="H83" s="95">
        <f t="shared" ref="H83:H84" si="128">D83/D79-1</f>
        <v>0.17028441056277366</v>
      </c>
      <c r="I83" s="95">
        <f t="shared" ref="I83:I84" si="129">E83/E79-1</f>
        <v>-0.27099135579710965</v>
      </c>
      <c r="J83" s="95">
        <f t="shared" ref="J83:J84" si="130">F83/F79-1</f>
        <v>-0.4943191627655612</v>
      </c>
      <c r="K83" s="96">
        <f t="shared" ref="K83:K84" si="131">SUM(C80:C83)/SUM(C76:C79)-1</f>
        <v>1.7706511819590709E-2</v>
      </c>
      <c r="L83" s="95">
        <f t="shared" ref="L83:L84" si="132">SUM(D80:D83)/SUM(D76:D79)-1</f>
        <v>0.73250711601935792</v>
      </c>
      <c r="M83" s="95">
        <f t="shared" ref="M83:M84" si="133">SUM(E80:E83)/SUM(E76:E79)-1</f>
        <v>0.24838978521827659</v>
      </c>
      <c r="N83" s="95">
        <f t="shared" ref="N83:N84" si="134">SUM(F80:F83)/SUM(F76:F79)-1</f>
        <v>-0.19175944597835681</v>
      </c>
      <c r="O83" s="95">
        <f t="shared" ref="O83:O84" si="135">IF($B83="I",C83/C79-1,IF($B83="II",SUM(C82:C83)/SUM(C78:C79)-1,IF($B83="III",SUM(C81:C83)/SUM(C77:C79)-1,IF($B83="IV",SUM(C80:C83)/SUM(C76:C79)-1,"NA"))))</f>
        <v>-0.12920334136272382</v>
      </c>
      <c r="P83" s="95">
        <f t="shared" ref="P83:P84" si="136">IF($B83="I",D83/D79-1,IF($B83="II",SUM(D82:D83)/SUM(D78:D79)-1,IF($B83="III",SUM(D81:D83)/SUM(D77:D79)-1,IF($B83="IV",SUM(D80:D83)/SUM(D76:D79)-1,"NA"))))</f>
        <v>1.0450830028920759</v>
      </c>
      <c r="Q83" s="95">
        <f t="shared" ref="Q83:Q84" si="137">IF($B83="I",E83/E79-1,IF($B83="II",SUM(E82:E83)/SUM(E78:E79)-1,IF($B83="III",SUM(E81:E83)/SUM(E77:E79)-1,IF($B83="IV",SUM(E80:E83)/SUM(E76:E79)-1,"NA"))))</f>
        <v>0.1045140602487078</v>
      </c>
      <c r="R83" s="95">
        <f t="shared" ref="R83:R84" si="138">IF($B83="I",F83/F79-1,IF($B83="II",SUM(F82:F83)/SUM(F78:F79)-1,IF($B83="III",SUM(F81:F83)/SUM(F77:F79)-1,IF($B83="IV",SUM(F80:F83)/SUM(F76:F79)-1,"NA"))))</f>
        <v>-0.39332386638690675</v>
      </c>
    </row>
    <row r="84" spans="1:18" x14ac:dyDescent="0.25">
      <c r="A84" s="89">
        <v>2024</v>
      </c>
      <c r="B84" s="107" t="s">
        <v>9</v>
      </c>
      <c r="C84" s="111">
        <f t="shared" si="98"/>
        <v>493399.03</v>
      </c>
      <c r="D84" s="97">
        <v>11679.32</v>
      </c>
      <c r="E84" s="97">
        <v>327901.15000000002</v>
      </c>
      <c r="F84" s="97">
        <v>153818.56</v>
      </c>
      <c r="G84" s="95">
        <f t="shared" si="127"/>
        <v>-0.41687912289371098</v>
      </c>
      <c r="H84" s="95">
        <f t="shared" si="128"/>
        <v>-0.48335149228543128</v>
      </c>
      <c r="I84" s="95">
        <f t="shared" si="129"/>
        <v>-0.16088361230379322</v>
      </c>
      <c r="J84" s="95">
        <f t="shared" si="130"/>
        <v>-0.6445634779477325</v>
      </c>
      <c r="K84" s="96">
        <f t="shared" si="131"/>
        <v>-0.17199508501090066</v>
      </c>
      <c r="L84" s="95">
        <f t="shared" si="132"/>
        <v>0.70446921268205998</v>
      </c>
      <c r="M84" s="95">
        <f t="shared" si="133"/>
        <v>3.8802778948132222E-2</v>
      </c>
      <c r="N84" s="95">
        <f t="shared" si="134"/>
        <v>-0.39063188841490959</v>
      </c>
      <c r="O84" s="95">
        <f t="shared" si="135"/>
        <v>-0.23281401117472333</v>
      </c>
      <c r="P84" s="95">
        <f t="shared" si="136"/>
        <v>0.64661876025880116</v>
      </c>
      <c r="Q84" s="95">
        <f t="shared" si="137"/>
        <v>1.1179138278363254E-3</v>
      </c>
      <c r="R84" s="95">
        <f t="shared" si="138"/>
        <v>-0.47964482555558385</v>
      </c>
    </row>
    <row r="85" spans="1:18" x14ac:dyDescent="0.25">
      <c r="A85" s="89">
        <v>2024</v>
      </c>
      <c r="B85" s="108" t="s">
        <v>10</v>
      </c>
      <c r="C85" s="111">
        <f t="shared" si="98"/>
        <v>586169.99</v>
      </c>
      <c r="D85" s="97">
        <v>34003</v>
      </c>
      <c r="E85" s="97">
        <v>262069.34000000003</v>
      </c>
      <c r="F85" s="97">
        <v>290097.64999999997</v>
      </c>
      <c r="G85" s="95">
        <f t="shared" ref="G85:G86" si="139">C85/C81-1</f>
        <v>-5.7082987556606235E-2</v>
      </c>
      <c r="H85" s="95">
        <f t="shared" ref="H85:H86" si="140">D85/D81-1</f>
        <v>0.58679936738957683</v>
      </c>
      <c r="I85" s="95">
        <f t="shared" ref="I85:I86" si="141">E85/E81-1</f>
        <v>-9.3044108026688832E-2</v>
      </c>
      <c r="J85" s="95">
        <f t="shared" ref="J85:J86" si="142">F85/F81-1</f>
        <v>-6.8026459524633265E-2</v>
      </c>
      <c r="K85" s="96">
        <f t="shared" ref="K85:K86" si="143">SUM(C82:C85)/SUM(C78:C81)-1</f>
        <v>-0.19604327724521831</v>
      </c>
      <c r="L85" s="95">
        <f t="shared" ref="L85:L86" si="144">SUM(D82:D85)/SUM(D78:D81)-1</f>
        <v>0.63476523199384505</v>
      </c>
      <c r="M85" s="95">
        <f t="shared" ref="M85:M86" si="145">SUM(E82:E85)/SUM(E78:E81)-1</f>
        <v>-1.9941618467536504E-2</v>
      </c>
      <c r="N85" s="95">
        <f t="shared" ref="N85:N86" si="146">SUM(F82:F85)/SUM(F78:F81)-1</f>
        <v>-0.39807946301051389</v>
      </c>
      <c r="O85" s="95">
        <f t="shared" ref="O85:O86" si="147">IF($B85="I",C85/C81-1,IF($B85="II",SUM(C84:C85)/SUM(C80:C81)-1,IF($B85="III",SUM(C83:C85)/SUM(C79:C81)-1,IF($B85="IV",SUM(C82:C85)/SUM(C78:C81)-1,"NA"))))</f>
        <v>-0.19604327724521831</v>
      </c>
      <c r="P85" s="95">
        <f t="shared" ref="P85:P86" si="148">IF($B85="I",D85/D81-1,IF($B85="II",SUM(D84:D85)/SUM(D80:D81)-1,IF($B85="III",SUM(D83:D85)/SUM(D79:D81)-1,IF($B85="IV",SUM(D82:D85)/SUM(D78:D81)-1,"NA"))))</f>
        <v>0.63476523199384505</v>
      </c>
      <c r="Q85" s="95">
        <f t="shared" ref="Q85:Q86" si="149">IF($B85="I",E85/E81-1,IF($B85="II",SUM(E84:E85)/SUM(E80:E81)-1,IF($B85="III",SUM(E83:E85)/SUM(E79:E81)-1,IF($B85="IV",SUM(E82:E85)/SUM(E78:E81)-1,"NA"))))</f>
        <v>-1.9941618467536504E-2</v>
      </c>
      <c r="R85" s="95">
        <f t="shared" ref="R85:R86" si="150">IF($B85="I",F85/F81-1,IF($B85="II",SUM(F84:F85)/SUM(F80:F81)-1,IF($B85="III",SUM(F83:F85)/SUM(F79:F81)-1,IF($B85="IV",SUM(F82:F85)/SUM(F78:F81)-1,"NA"))))</f>
        <v>-0.39807946301051389</v>
      </c>
    </row>
    <row r="86" spans="1:18" x14ac:dyDescent="0.25">
      <c r="A86" s="89">
        <v>2025</v>
      </c>
      <c r="B86" s="108" t="s">
        <v>7</v>
      </c>
      <c r="C86" s="111">
        <f t="shared" si="98"/>
        <v>594358.94000000006</v>
      </c>
      <c r="D86" s="107">
        <v>43843</v>
      </c>
      <c r="E86" s="97">
        <v>273996.53000000003</v>
      </c>
      <c r="F86" s="97">
        <v>276519.41000000003</v>
      </c>
      <c r="G86" s="95">
        <f t="shared" si="139"/>
        <v>-0.25331156396895482</v>
      </c>
      <c r="H86" s="95">
        <f t="shared" si="140"/>
        <v>-0.45205496572453396</v>
      </c>
      <c r="I86" s="95">
        <f t="shared" si="141"/>
        <v>-0.37645103842926297</v>
      </c>
      <c r="J86" s="95">
        <f t="shared" si="142"/>
        <v>-1.6524137842244269E-4</v>
      </c>
      <c r="K86" s="96">
        <f t="shared" si="143"/>
        <v>-0.28935474005568651</v>
      </c>
      <c r="L86" s="95">
        <f t="shared" si="144"/>
        <v>-0.16152920067762522</v>
      </c>
      <c r="M86" s="95">
        <f t="shared" si="145"/>
        <v>-0.23767793093341372</v>
      </c>
      <c r="N86" s="95">
        <f t="shared" si="146"/>
        <v>-0.35489650264018091</v>
      </c>
      <c r="O86" s="95">
        <f t="shared" si="147"/>
        <v>-0.25331156396895482</v>
      </c>
      <c r="P86" s="95">
        <f t="shared" si="148"/>
        <v>-0.45205496572453396</v>
      </c>
      <c r="Q86" s="95">
        <f t="shared" si="149"/>
        <v>-0.37645103842926297</v>
      </c>
      <c r="R86" s="95">
        <f t="shared" si="150"/>
        <v>-1.6524137842244269E-4</v>
      </c>
    </row>
    <row r="87" spans="1:18" x14ac:dyDescent="0.25">
      <c r="A87" s="89" t="s">
        <v>78</v>
      </c>
    </row>
    <row r="1048576" spans="7:18" x14ac:dyDescent="0.25">
      <c r="G1048576" s="95" t="e">
        <f t="shared" ref="G1048576" si="151">C1048576/C1048572-1</f>
        <v>#DIV/0!</v>
      </c>
      <c r="H1048576" s="95" t="e">
        <f t="shared" ref="H1048576" si="152">D1048576/D1048572-1</f>
        <v>#DIV/0!</v>
      </c>
      <c r="I1048576" s="95" t="e">
        <f t="shared" ref="I1048576" si="153">E1048576/E1048572-1</f>
        <v>#DIV/0!</v>
      </c>
      <c r="J1048576" s="95" t="e">
        <f t="shared" ref="J1048576" si="154">F1048576/F1048572-1</f>
        <v>#DIV/0!</v>
      </c>
      <c r="K1048576" s="96" t="e">
        <f t="shared" ref="K1048576" si="155">SUM(C1048573:C1048576)/SUM(C1048569:C1048572)-1</f>
        <v>#DIV/0!</v>
      </c>
      <c r="L1048576" s="95" t="e">
        <f t="shared" ref="L1048576" si="156">SUM(D1048573:D1048576)/SUM(D1048569:D1048572)-1</f>
        <v>#DIV/0!</v>
      </c>
      <c r="M1048576" s="95" t="e">
        <f t="shared" ref="M1048576" si="157">SUM(E1048573:E1048576)/SUM(E1048569:E1048572)-1</f>
        <v>#DIV/0!</v>
      </c>
      <c r="N1048576" s="95" t="e">
        <f t="shared" ref="N1048576" si="158">SUM(F1048573:F1048576)/SUM(F1048569:F1048572)-1</f>
        <v>#DIV/0!</v>
      </c>
      <c r="O1048576" s="95" t="str">
        <f t="shared" ref="O1048576" si="159">IF($B1048576="I",C1048576/C1048572-1,IF($B1048576="II",SUM(C1048575:C1048576)/SUM(C1048571:C1048572)-1,IF($B1048576="III",SUM(C1048574:C1048576)/SUM(C1048570:C1048572)-1,IF($B1048576="IV",SUM(C1048573:C1048576)/SUM(C1048569:C1048572)-1,"NA"))))</f>
        <v>NA</v>
      </c>
      <c r="P1048576" s="95" t="str">
        <f t="shared" ref="P1048576" si="160">IF($B1048576="I",D1048576/D1048572-1,IF($B1048576="II",SUM(D1048575:D1048576)/SUM(D1048571:D1048572)-1,IF($B1048576="III",SUM(D1048574:D1048576)/SUM(D1048570:D1048572)-1,IF($B1048576="IV",SUM(D1048573:D1048576)/SUM(D1048569:D1048572)-1,"NA"))))</f>
        <v>NA</v>
      </c>
      <c r="Q1048576" s="95" t="str">
        <f t="shared" ref="Q1048576" si="161">IF($B1048576="I",E1048576/E1048572-1,IF($B1048576="II",SUM(E1048575:E1048576)/SUM(E1048571:E1048572)-1,IF($B1048576="III",SUM(E1048574:E1048576)/SUM(E1048570:E1048572)-1,IF($B1048576="IV",SUM(E1048573:E1048576)/SUM(E1048569:E1048572)-1,"NA"))))</f>
        <v>NA</v>
      </c>
      <c r="R1048576" s="95" t="str">
        <f t="shared" ref="R1048576" si="162">IF($B1048576="I",F1048576/F1048572-1,IF($B1048576="II",SUM(F1048575:F1048576)/SUM(F1048571:F1048572)-1,IF($B1048576="III",SUM(F1048574:F1048576)/SUM(F1048570:F1048572)-1,IF($B1048576="IV",SUM(F1048573:F1048576)/SUM(F1048569:F1048572)-1,"NA"))))</f>
        <v>NA</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6"/>
  <sheetViews>
    <sheetView showGridLines="0" workbookViewId="0">
      <selection activeCell="C27" sqref="C27:D45"/>
    </sheetView>
  </sheetViews>
  <sheetFormatPr baseColWidth="10" defaultColWidth="10.6640625" defaultRowHeight="11.4" x14ac:dyDescent="0.2"/>
  <cols>
    <col min="1" max="1" width="10.6640625" style="101"/>
    <col min="2" max="2" width="7.6640625" style="101" bestFit="1" customWidth="1"/>
    <col min="3" max="3" width="10" style="101" bestFit="1" customWidth="1"/>
    <col min="4" max="4" width="12.109375" style="101" bestFit="1" customWidth="1"/>
    <col min="5" max="5" width="10.5546875" style="101" bestFit="1" customWidth="1"/>
    <col min="6" max="16384" width="10.6640625" style="101"/>
  </cols>
  <sheetData>
    <row r="1" spans="1:5" ht="13.2" x14ac:dyDescent="0.25">
      <c r="A1" s="86" t="s">
        <v>11</v>
      </c>
    </row>
    <row r="2" spans="1:5" ht="13.2" x14ac:dyDescent="0.25">
      <c r="A2" s="90" t="s">
        <v>177</v>
      </c>
    </row>
    <row r="3" spans="1:5" ht="13.2" x14ac:dyDescent="0.25">
      <c r="A3" s="89" t="s">
        <v>181</v>
      </c>
    </row>
    <row r="4" spans="1:5" x14ac:dyDescent="0.2">
      <c r="A4" s="100"/>
    </row>
    <row r="5" spans="1:5" x14ac:dyDescent="0.2">
      <c r="A5" s="102"/>
    </row>
    <row r="7" spans="1:5" x14ac:dyDescent="0.2">
      <c r="A7" s="103" t="s">
        <v>0</v>
      </c>
      <c r="B7" s="103" t="s">
        <v>6</v>
      </c>
      <c r="C7" s="103" t="s">
        <v>168</v>
      </c>
      <c r="D7" s="103" t="s">
        <v>169</v>
      </c>
      <c r="E7" s="103" t="s">
        <v>85</v>
      </c>
    </row>
    <row r="8" spans="1:5" x14ac:dyDescent="0.2">
      <c r="A8" s="104">
        <v>2015</v>
      </c>
      <c r="B8" s="105" t="s">
        <v>10</v>
      </c>
      <c r="C8" s="105">
        <v>783173.63028272078</v>
      </c>
      <c r="D8" s="105">
        <v>403968.43254187971</v>
      </c>
      <c r="E8" s="105">
        <f t="shared" ref="E8:E42" si="0">SUM(C8:D8)</f>
        <v>1187142.0628246004</v>
      </c>
    </row>
    <row r="9" spans="1:5" x14ac:dyDescent="0.2">
      <c r="A9" s="104">
        <v>2016</v>
      </c>
      <c r="B9" s="105" t="s">
        <v>7</v>
      </c>
      <c r="C9" s="105">
        <v>824832.86000000022</v>
      </c>
      <c r="D9" s="105">
        <v>375284.00000000012</v>
      </c>
      <c r="E9" s="105">
        <f t="shared" si="0"/>
        <v>1200116.8600000003</v>
      </c>
    </row>
    <row r="10" spans="1:5" x14ac:dyDescent="0.2">
      <c r="A10" s="104">
        <v>2016</v>
      </c>
      <c r="B10" s="105" t="s">
        <v>8</v>
      </c>
      <c r="C10" s="105">
        <v>758211.2699999999</v>
      </c>
      <c r="D10" s="105">
        <v>338986.11999999988</v>
      </c>
      <c r="E10" s="105">
        <f t="shared" si="0"/>
        <v>1097197.3899999997</v>
      </c>
    </row>
    <row r="11" spans="1:5" x14ac:dyDescent="0.2">
      <c r="A11" s="104">
        <v>2016</v>
      </c>
      <c r="B11" s="105" t="s">
        <v>9</v>
      </c>
      <c r="C11" s="105">
        <v>730262.83000000007</v>
      </c>
      <c r="D11" s="105">
        <v>631510.40000000026</v>
      </c>
      <c r="E11" s="105">
        <f t="shared" si="0"/>
        <v>1361773.2300000004</v>
      </c>
    </row>
    <row r="12" spans="1:5" x14ac:dyDescent="0.2">
      <c r="A12" s="104">
        <v>2016</v>
      </c>
      <c r="B12" s="105" t="s">
        <v>10</v>
      </c>
      <c r="C12" s="105">
        <v>674720.85</v>
      </c>
      <c r="D12" s="105">
        <v>476591.70999999996</v>
      </c>
      <c r="E12" s="105">
        <f t="shared" si="0"/>
        <v>1151312.56</v>
      </c>
    </row>
    <row r="13" spans="1:5" x14ac:dyDescent="0.2">
      <c r="A13" s="104">
        <v>2017</v>
      </c>
      <c r="B13" s="105" t="s">
        <v>7</v>
      </c>
      <c r="C13" s="105">
        <v>706586.63</v>
      </c>
      <c r="D13" s="105">
        <v>370296.67999999993</v>
      </c>
      <c r="E13" s="105">
        <f t="shared" si="0"/>
        <v>1076883.31</v>
      </c>
    </row>
    <row r="14" spans="1:5" x14ac:dyDescent="0.2">
      <c r="A14" s="104">
        <v>2017</v>
      </c>
      <c r="B14" s="105" t="s">
        <v>8</v>
      </c>
      <c r="C14" s="105">
        <v>656772.6100000001</v>
      </c>
      <c r="D14" s="105">
        <v>459065.59999999998</v>
      </c>
      <c r="E14" s="105">
        <f t="shared" si="0"/>
        <v>1115838.21</v>
      </c>
    </row>
    <row r="15" spans="1:5" x14ac:dyDescent="0.2">
      <c r="A15" s="104">
        <v>2017</v>
      </c>
      <c r="B15" s="105" t="s">
        <v>9</v>
      </c>
      <c r="C15" s="105">
        <v>726104.00999999989</v>
      </c>
      <c r="D15" s="105">
        <v>417115.85000000009</v>
      </c>
      <c r="E15" s="105">
        <f t="shared" si="0"/>
        <v>1143219.8599999999</v>
      </c>
    </row>
    <row r="16" spans="1:5" x14ac:dyDescent="0.2">
      <c r="A16" s="104">
        <v>2017</v>
      </c>
      <c r="B16" s="105" t="s">
        <v>10</v>
      </c>
      <c r="C16" s="105">
        <v>708605.28</v>
      </c>
      <c r="D16" s="105">
        <v>320715.82999999996</v>
      </c>
      <c r="E16" s="105">
        <f t="shared" si="0"/>
        <v>1029321.11</v>
      </c>
    </row>
    <row r="17" spans="1:5" x14ac:dyDescent="0.2">
      <c r="A17" s="104">
        <v>2018</v>
      </c>
      <c r="B17" s="105" t="s">
        <v>7</v>
      </c>
      <c r="C17" s="105">
        <v>580923.28999999992</v>
      </c>
      <c r="D17" s="105">
        <v>369623.32000000007</v>
      </c>
      <c r="E17" s="105">
        <f t="shared" si="0"/>
        <v>950546.61</v>
      </c>
    </row>
    <row r="18" spans="1:5" x14ac:dyDescent="0.2">
      <c r="A18" s="104">
        <v>2018</v>
      </c>
      <c r="B18" s="105" t="s">
        <v>8</v>
      </c>
      <c r="C18" s="105">
        <v>582950.81999999972</v>
      </c>
      <c r="D18" s="105">
        <v>263761.38</v>
      </c>
      <c r="E18" s="105">
        <f t="shared" si="0"/>
        <v>846712.19999999972</v>
      </c>
    </row>
    <row r="19" spans="1:5" x14ac:dyDescent="0.2">
      <c r="A19" s="104">
        <v>2018</v>
      </c>
      <c r="B19" s="105" t="s">
        <v>9</v>
      </c>
      <c r="C19" s="105">
        <v>676517.36999999988</v>
      </c>
      <c r="D19" s="105">
        <v>417419.24000000005</v>
      </c>
      <c r="E19" s="105">
        <f t="shared" si="0"/>
        <v>1093936.6099999999</v>
      </c>
    </row>
    <row r="20" spans="1:5" x14ac:dyDescent="0.2">
      <c r="A20" s="104">
        <v>2018</v>
      </c>
      <c r="B20" s="105" t="s">
        <v>10</v>
      </c>
      <c r="C20" s="105">
        <v>678482.12000000023</v>
      </c>
      <c r="D20" s="105">
        <v>362933.98000000016</v>
      </c>
      <c r="E20" s="105">
        <f t="shared" si="0"/>
        <v>1041416.1000000003</v>
      </c>
    </row>
    <row r="21" spans="1:5" x14ac:dyDescent="0.2">
      <c r="A21" s="106">
        <v>2019</v>
      </c>
      <c r="B21" s="105" t="s">
        <v>7</v>
      </c>
      <c r="C21" s="105">
        <v>537497.49</v>
      </c>
      <c r="D21" s="105">
        <v>206190.27000000002</v>
      </c>
      <c r="E21" s="105">
        <f t="shared" si="0"/>
        <v>743687.76</v>
      </c>
    </row>
    <row r="22" spans="1:5" x14ac:dyDescent="0.2">
      <c r="A22" s="106">
        <v>2019</v>
      </c>
      <c r="B22" s="105" t="s">
        <v>8</v>
      </c>
      <c r="C22" s="105">
        <v>588069.15</v>
      </c>
      <c r="D22" s="105">
        <v>271560.95999999996</v>
      </c>
      <c r="E22" s="105">
        <f t="shared" si="0"/>
        <v>859630.11</v>
      </c>
    </row>
    <row r="23" spans="1:5" x14ac:dyDescent="0.2">
      <c r="A23" s="106">
        <v>2019</v>
      </c>
      <c r="B23" s="105" t="s">
        <v>9</v>
      </c>
      <c r="C23" s="105">
        <v>619555.79</v>
      </c>
      <c r="D23" s="105">
        <v>253226.12999999998</v>
      </c>
      <c r="E23" s="105">
        <f t="shared" si="0"/>
        <v>872781.92</v>
      </c>
    </row>
    <row r="24" spans="1:5" x14ac:dyDescent="0.2">
      <c r="A24" s="106">
        <v>2019</v>
      </c>
      <c r="B24" s="105" t="s">
        <v>10</v>
      </c>
      <c r="C24" s="105">
        <v>617392.70000000007</v>
      </c>
      <c r="D24" s="105">
        <v>274039.5199999999</v>
      </c>
      <c r="E24" s="105">
        <f t="shared" si="0"/>
        <v>891432.22</v>
      </c>
    </row>
    <row r="25" spans="1:5" x14ac:dyDescent="0.2">
      <c r="A25" s="106">
        <v>2020</v>
      </c>
      <c r="B25" s="105" t="s">
        <v>7</v>
      </c>
      <c r="C25" s="105">
        <v>414891.40000000014</v>
      </c>
      <c r="D25" s="105">
        <v>182611.91000000003</v>
      </c>
      <c r="E25" s="105">
        <f t="shared" si="0"/>
        <v>597503.31000000017</v>
      </c>
    </row>
    <row r="26" spans="1:5" x14ac:dyDescent="0.2">
      <c r="A26" s="106">
        <v>2020</v>
      </c>
      <c r="B26" s="105" t="s">
        <v>8</v>
      </c>
      <c r="C26" s="105">
        <v>345176.28999999986</v>
      </c>
      <c r="D26" s="105">
        <v>106605.84</v>
      </c>
      <c r="E26" s="105">
        <f t="shared" si="0"/>
        <v>451782.12999999989</v>
      </c>
    </row>
    <row r="27" spans="1:5" x14ac:dyDescent="0.2">
      <c r="A27" s="106">
        <v>2020</v>
      </c>
      <c r="B27" s="105" t="s">
        <v>9</v>
      </c>
      <c r="C27" s="105">
        <v>410883.44999999995</v>
      </c>
      <c r="D27" s="105">
        <v>160067.65</v>
      </c>
      <c r="E27" s="105">
        <f t="shared" si="0"/>
        <v>570951.1</v>
      </c>
    </row>
    <row r="28" spans="1:5" x14ac:dyDescent="0.2">
      <c r="A28" s="106">
        <v>2020</v>
      </c>
      <c r="B28" s="105" t="s">
        <v>10</v>
      </c>
      <c r="C28" s="105">
        <v>461297.83999999973</v>
      </c>
      <c r="D28" s="105">
        <v>166874.47999999998</v>
      </c>
      <c r="E28" s="105">
        <f t="shared" si="0"/>
        <v>628172.31999999972</v>
      </c>
    </row>
    <row r="29" spans="1:5" x14ac:dyDescent="0.2">
      <c r="A29" s="106">
        <v>2021</v>
      </c>
      <c r="B29" s="105" t="s">
        <v>7</v>
      </c>
      <c r="C29" s="105">
        <v>479173.99000000005</v>
      </c>
      <c r="D29" s="105">
        <v>158022.78000000003</v>
      </c>
      <c r="E29" s="105">
        <f t="shared" si="0"/>
        <v>637196.77</v>
      </c>
    </row>
    <row r="30" spans="1:5" x14ac:dyDescent="0.2">
      <c r="A30" s="106">
        <v>2021</v>
      </c>
      <c r="B30" s="105" t="s">
        <v>8</v>
      </c>
      <c r="C30" s="105">
        <v>529110.8200000003</v>
      </c>
      <c r="D30" s="105">
        <v>165169.15000000002</v>
      </c>
      <c r="E30" s="105">
        <f t="shared" si="0"/>
        <v>694279.97000000032</v>
      </c>
    </row>
    <row r="31" spans="1:5" x14ac:dyDescent="0.2">
      <c r="A31" s="106">
        <v>2021</v>
      </c>
      <c r="B31" s="105" t="s">
        <v>9</v>
      </c>
      <c r="C31" s="105">
        <v>524267.94000000006</v>
      </c>
      <c r="D31" s="105">
        <v>129778.62999999999</v>
      </c>
      <c r="E31" s="105">
        <f t="shared" si="0"/>
        <v>654046.57000000007</v>
      </c>
    </row>
    <row r="32" spans="1:5" x14ac:dyDescent="0.2">
      <c r="A32" s="106">
        <v>2021</v>
      </c>
      <c r="B32" s="105" t="s">
        <v>10</v>
      </c>
      <c r="C32" s="105">
        <v>649918.39000000048</v>
      </c>
      <c r="D32" s="105">
        <v>213488.15000000002</v>
      </c>
      <c r="E32" s="105">
        <f t="shared" si="0"/>
        <v>863406.5400000005</v>
      </c>
    </row>
    <row r="33" spans="1:5" x14ac:dyDescent="0.2">
      <c r="A33" s="106">
        <v>2022</v>
      </c>
      <c r="B33" s="105" t="s">
        <v>7</v>
      </c>
      <c r="C33" s="105">
        <v>571357.11000000022</v>
      </c>
      <c r="D33" s="105">
        <v>179597.86</v>
      </c>
      <c r="E33" s="105">
        <f t="shared" si="0"/>
        <v>750954.9700000002</v>
      </c>
    </row>
    <row r="34" spans="1:5" x14ac:dyDescent="0.2">
      <c r="A34" s="106">
        <v>2022</v>
      </c>
      <c r="B34" s="105" t="s">
        <v>8</v>
      </c>
      <c r="C34" s="105">
        <v>584044.00999999954</v>
      </c>
      <c r="D34" s="105">
        <v>167822.26</v>
      </c>
      <c r="E34" s="105">
        <f t="shared" si="0"/>
        <v>751866.26999999955</v>
      </c>
    </row>
    <row r="35" spans="1:5" x14ac:dyDescent="0.2">
      <c r="A35" s="106">
        <v>2022</v>
      </c>
      <c r="B35" s="105" t="s">
        <v>9</v>
      </c>
      <c r="C35" s="105">
        <v>612082.45999999985</v>
      </c>
      <c r="D35" s="105">
        <v>196245.09000000005</v>
      </c>
      <c r="E35" s="105">
        <f t="shared" si="0"/>
        <v>808327.54999999993</v>
      </c>
    </row>
    <row r="36" spans="1:5" x14ac:dyDescent="0.2">
      <c r="A36" s="106">
        <v>2022</v>
      </c>
      <c r="B36" s="105" t="s">
        <v>10</v>
      </c>
      <c r="C36" s="105">
        <v>650840.02000000014</v>
      </c>
      <c r="D36" s="105">
        <v>155596.35999999999</v>
      </c>
      <c r="E36" s="105">
        <f t="shared" si="0"/>
        <v>806436.38000000012</v>
      </c>
    </row>
    <row r="37" spans="1:5" x14ac:dyDescent="0.2">
      <c r="A37" s="106">
        <v>2023</v>
      </c>
      <c r="B37" s="105" t="s">
        <v>7</v>
      </c>
      <c r="C37" s="105">
        <v>566616.24</v>
      </c>
      <c r="D37" s="105">
        <v>161717.18</v>
      </c>
      <c r="E37" s="105">
        <f t="shared" si="0"/>
        <v>728333.41999999993</v>
      </c>
    </row>
    <row r="38" spans="1:5" x14ac:dyDescent="0.2">
      <c r="A38" s="106">
        <v>2023</v>
      </c>
      <c r="B38" s="105" t="s">
        <v>8</v>
      </c>
      <c r="C38" s="105">
        <v>604030.06000000029</v>
      </c>
      <c r="D38" s="105">
        <v>169574.14999999997</v>
      </c>
      <c r="E38" s="105">
        <f t="shared" si="0"/>
        <v>773604.2100000002</v>
      </c>
    </row>
    <row r="39" spans="1:5" x14ac:dyDescent="0.2">
      <c r="A39" s="106">
        <v>2023</v>
      </c>
      <c r="B39" s="105" t="s">
        <v>9</v>
      </c>
      <c r="C39" s="105">
        <v>612187.42999999993</v>
      </c>
      <c r="D39" s="105">
        <v>165388.93</v>
      </c>
      <c r="E39" s="105">
        <f t="shared" si="0"/>
        <v>777576.35999999987</v>
      </c>
    </row>
    <row r="40" spans="1:5" x14ac:dyDescent="0.2">
      <c r="A40" s="106">
        <v>2023</v>
      </c>
      <c r="B40" s="105" t="s">
        <v>10</v>
      </c>
      <c r="C40" s="105">
        <v>665267.56999999995</v>
      </c>
      <c r="D40" s="105">
        <v>171938.81</v>
      </c>
      <c r="E40" s="105">
        <f t="shared" si="0"/>
        <v>837206.37999999989</v>
      </c>
    </row>
    <row r="41" spans="1:5" x14ac:dyDescent="0.2">
      <c r="A41" s="106">
        <v>2024</v>
      </c>
      <c r="B41" s="105" t="s">
        <v>7</v>
      </c>
      <c r="C41" s="105">
        <v>632050.8600000001</v>
      </c>
      <c r="D41" s="105">
        <v>173266.50999999995</v>
      </c>
      <c r="E41" s="105">
        <f t="shared" si="0"/>
        <v>805317.37000000011</v>
      </c>
    </row>
    <row r="42" spans="1:5" x14ac:dyDescent="0.2">
      <c r="A42" s="106">
        <v>2024</v>
      </c>
      <c r="B42" s="105" t="s">
        <v>8</v>
      </c>
      <c r="C42" s="105">
        <v>688302.74999999988</v>
      </c>
      <c r="D42" s="105">
        <v>150445.78000000003</v>
      </c>
      <c r="E42" s="105">
        <f t="shared" si="0"/>
        <v>838748.52999999991</v>
      </c>
    </row>
    <row r="43" spans="1:5" x14ac:dyDescent="0.2">
      <c r="A43" s="106">
        <v>2024</v>
      </c>
      <c r="B43" s="105" t="s">
        <v>9</v>
      </c>
      <c r="C43" s="105">
        <v>679207.69000000018</v>
      </c>
      <c r="D43" s="105">
        <v>192960.11000000002</v>
      </c>
      <c r="E43" s="105">
        <f>SUM(C43:D43)</f>
        <v>872167.80000000016</v>
      </c>
    </row>
    <row r="44" spans="1:5" x14ac:dyDescent="0.2">
      <c r="A44" s="106">
        <v>2024</v>
      </c>
      <c r="B44" s="105" t="s">
        <v>10</v>
      </c>
      <c r="C44" s="105">
        <v>657452.80000000005</v>
      </c>
      <c r="D44" s="105">
        <v>204248.65</v>
      </c>
      <c r="E44" s="105">
        <f>SUM(C44:D44)</f>
        <v>861701.45000000007</v>
      </c>
    </row>
    <row r="45" spans="1:5" x14ac:dyDescent="0.2">
      <c r="A45" s="106">
        <v>2025</v>
      </c>
      <c r="B45" s="105" t="s">
        <v>7</v>
      </c>
      <c r="C45" s="105">
        <v>624439.58000000007</v>
      </c>
      <c r="D45" s="105">
        <v>161470.30000000002</v>
      </c>
      <c r="E45" s="105">
        <f>SUM(C45:D45)</f>
        <v>785909.88000000012</v>
      </c>
    </row>
    <row r="46" spans="1:5" ht="13.2" x14ac:dyDescent="0.25">
      <c r="A46" s="89"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26"/>
  <sheetViews>
    <sheetView workbookViewId="0">
      <pane xSplit="2" ySplit="5" topLeftCell="C6" activePane="bottomRight" state="frozen"/>
      <selection pane="topRight" activeCell="C1" sqref="C1"/>
      <selection pane="bottomLeft" activeCell="A6" sqref="A6"/>
      <selection pane="bottomRight" sqref="A1:C3"/>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5" t="s">
        <v>80</v>
      </c>
      <c r="H4" s="115"/>
      <c r="I4" s="115"/>
      <c r="J4" s="115"/>
      <c r="K4" s="115" t="s">
        <v>81</v>
      </c>
      <c r="L4" s="115"/>
      <c r="M4" s="115"/>
      <c r="N4" s="115"/>
      <c r="O4" s="115" t="s">
        <v>82</v>
      </c>
      <c r="P4" s="115"/>
      <c r="Q4" s="115"/>
      <c r="R4" s="115"/>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5" si="0">+D6+E6+F6</f>
        <v>20015</v>
      </c>
      <c r="D6" s="97">
        <v>2612</v>
      </c>
      <c r="E6" s="97">
        <v>9761</v>
      </c>
      <c r="F6" s="97">
        <v>7642</v>
      </c>
      <c r="G6" s="95"/>
      <c r="H6" s="95"/>
      <c r="I6" s="95"/>
      <c r="J6" s="95"/>
      <c r="K6" s="96"/>
      <c r="L6" s="95"/>
      <c r="M6" s="95"/>
      <c r="N6" s="95"/>
      <c r="O6" s="95"/>
      <c r="P6" s="95"/>
      <c r="Q6" s="95"/>
      <c r="R6" s="95"/>
    </row>
    <row r="7" spans="1:24" x14ac:dyDescent="0.25">
      <c r="A7" s="89">
        <v>2020</v>
      </c>
      <c r="B7" s="93" t="s">
        <v>9</v>
      </c>
      <c r="C7" s="94">
        <f t="shared" si="0"/>
        <v>38411</v>
      </c>
      <c r="D7" s="97">
        <v>5947</v>
      </c>
      <c r="E7" s="97">
        <v>15870</v>
      </c>
      <c r="F7" s="97">
        <v>16594</v>
      </c>
      <c r="G7" s="95"/>
      <c r="H7" s="95"/>
      <c r="I7" s="95"/>
      <c r="J7" s="95"/>
      <c r="K7" s="96"/>
      <c r="L7" s="95"/>
      <c r="M7" s="95"/>
      <c r="N7" s="95"/>
      <c r="O7" s="95"/>
      <c r="P7" s="95"/>
      <c r="Q7" s="95"/>
      <c r="R7" s="95"/>
    </row>
    <row r="8" spans="1:24" x14ac:dyDescent="0.25">
      <c r="A8" s="89">
        <v>2020</v>
      </c>
      <c r="B8" s="93" t="s">
        <v>10</v>
      </c>
      <c r="C8" s="94">
        <f t="shared" si="0"/>
        <v>43098</v>
      </c>
      <c r="D8" s="97">
        <v>7365</v>
      </c>
      <c r="E8" s="97">
        <v>20879</v>
      </c>
      <c r="F8" s="97">
        <v>14854</v>
      </c>
      <c r="G8" s="95"/>
      <c r="H8" s="95"/>
      <c r="I8" s="95"/>
      <c r="J8" s="95"/>
      <c r="K8" s="96"/>
      <c r="L8" s="95"/>
      <c r="M8" s="95"/>
      <c r="N8" s="95"/>
      <c r="O8" s="95"/>
      <c r="P8" s="95"/>
      <c r="Q8" s="95"/>
      <c r="R8" s="95"/>
    </row>
    <row r="9" spans="1:24" x14ac:dyDescent="0.25">
      <c r="A9" s="89">
        <v>2021</v>
      </c>
      <c r="B9" s="93" t="s">
        <v>7</v>
      </c>
      <c r="C9" s="94">
        <f t="shared" si="0"/>
        <v>44997</v>
      </c>
      <c r="D9" s="97">
        <v>6341</v>
      </c>
      <c r="E9" s="97">
        <v>19181</v>
      </c>
      <c r="F9" s="97">
        <v>19475</v>
      </c>
      <c r="G9" s="95"/>
      <c r="H9" s="95"/>
      <c r="I9" s="95"/>
      <c r="J9" s="95"/>
      <c r="K9" s="96"/>
      <c r="L9" s="95"/>
      <c r="M9" s="95"/>
      <c r="N9" s="95"/>
      <c r="O9" s="95"/>
      <c r="P9" s="95"/>
      <c r="Q9" s="95"/>
      <c r="R9" s="95"/>
    </row>
    <row r="10" spans="1:24" x14ac:dyDescent="0.25">
      <c r="A10" s="89">
        <v>2021</v>
      </c>
      <c r="B10" s="93" t="s">
        <v>8</v>
      </c>
      <c r="C10" s="94">
        <f t="shared" si="0"/>
        <v>46053</v>
      </c>
      <c r="D10" s="97">
        <v>5849</v>
      </c>
      <c r="E10" s="97">
        <v>21872</v>
      </c>
      <c r="F10" s="97">
        <v>18332</v>
      </c>
      <c r="G10" s="95">
        <f t="shared" ref="G10" si="1">C10/C6-1</f>
        <v>1.3009243067699225</v>
      </c>
      <c r="H10" s="95">
        <f t="shared" ref="H10:J10" si="2">D10/D6-1</f>
        <v>1.2392802450229707</v>
      </c>
      <c r="I10" s="95">
        <f t="shared" si="2"/>
        <v>1.240754021104395</v>
      </c>
      <c r="J10" s="95">
        <f t="shared" si="2"/>
        <v>1.3988484689871763</v>
      </c>
      <c r="K10" s="96">
        <f>SUM(C7:C10)/SUM(C6:C6)-1</f>
        <v>7.6214838870846862</v>
      </c>
      <c r="L10" s="95">
        <f>SUM(D7:D10)/SUM(D6:D6)-1</f>
        <v>8.7633996937212864</v>
      </c>
      <c r="M10" s="95">
        <f>SUM(E7:E10)/SUM(E6:E6)-1</f>
        <v>6.9706997233889973</v>
      </c>
      <c r="N10" s="95">
        <f>SUM(F7:F10)/SUM(F6:F6)-1</f>
        <v>8.0624182151269306</v>
      </c>
      <c r="O10" s="95">
        <f>IF($B10="I",C10/C6-1,IF($B10="II",SUM(C9:C10)/SUM(C6:C6)-1,IF($B10="III",SUM(C8:C10)/SUM(C6:C6)-1,IF($B10="IV",SUM(C7:C10)/SUM(C6:C6)-1,"NA"))))</f>
        <v>3.5490881838621036</v>
      </c>
      <c r="P10" s="95">
        <f>IF($B10="I",D10/D6-1,IF($B10="II",SUM(D9:D10)/SUM(D6:D6)-1,IF($B10="III",SUM(D8:D10)/SUM(D6:D6)-1,IF($B10="IV",SUM(D7:D10)/SUM(D6:D6)-1,"NA"))))</f>
        <v>3.6669218989280248</v>
      </c>
      <c r="Q10" s="95">
        <f>IF($B10="I",E10/E6-1,IF($B10="II",SUM(E9:E10)/SUM(E6:E6)-1,IF($B10="III",SUM(E8:E10)/SUM(E6:E6)-1,IF($B10="IV",SUM(E7:E10)/SUM(E6:E6)-1,"NA"))))</f>
        <v>3.205819075914353</v>
      </c>
      <c r="R10" s="95">
        <f>IF($B10="I",F10/F6-1,IF($B10="II",SUM(F9:F10)/SUM(F6:F6)-1,IF($B10="III",SUM(F8:F10)/SUM(F6:F6)-1,IF($B10="IV",SUM(F7:F10)/SUM(F6:F6)-1,"NA"))))</f>
        <v>3.9472651138445434</v>
      </c>
    </row>
    <row r="11" spans="1:24" x14ac:dyDescent="0.25">
      <c r="A11" s="89">
        <v>2021</v>
      </c>
      <c r="B11" s="93" t="s">
        <v>9</v>
      </c>
      <c r="C11" s="94">
        <f t="shared" si="0"/>
        <v>47947</v>
      </c>
      <c r="D11" s="97">
        <v>4832</v>
      </c>
      <c r="E11" s="97">
        <v>21337</v>
      </c>
      <c r="F11" s="97">
        <v>21778</v>
      </c>
      <c r="G11" s="95">
        <f t="shared" ref="G11" si="3">C11/C7-1</f>
        <v>0.2482622165525501</v>
      </c>
      <c r="H11" s="95">
        <f t="shared" ref="H11" si="4">D11/D7-1</f>
        <v>-0.18748949049941144</v>
      </c>
      <c r="I11" s="95">
        <f t="shared" ref="I11" si="5">E11/E7-1</f>
        <v>0.34448645242596099</v>
      </c>
      <c r="J11" s="95">
        <f t="shared" ref="J11" si="6">F11/F7-1</f>
        <v>0.31240207303844758</v>
      </c>
      <c r="K11" s="96">
        <f>SUM(C8:C11)/SUM(C6:C7)-1</f>
        <v>2.1166775065895322</v>
      </c>
      <c r="L11" s="95">
        <f>SUM(D8:D11)/SUM(D6:D7)-1</f>
        <v>1.8492814581142656</v>
      </c>
      <c r="M11" s="95">
        <f>SUM(E8:E11)/SUM(E6:E7)-1</f>
        <v>2.248761265654871</v>
      </c>
      <c r="N11" s="95">
        <f>SUM(F8:F11)/SUM(F6:F7)-1</f>
        <v>2.0714226770094073</v>
      </c>
      <c r="O11" s="95">
        <f>IF($B11="I",C11/C7-1,IF($B11="II",SUM(C10:C11)/SUM(C6:C7)-1,IF($B11="III",SUM(C9:C11)/SUM(C6:C7)-1,IF($B11="IV",SUM(C8:C11)/SUM(C6:C7)-1,"NA"))))</f>
        <v>1.3790264608222365</v>
      </c>
      <c r="P11" s="95">
        <f>IF($B11="I",D11/D7-1,IF($B11="II",SUM(D10:D11)/SUM(D6:D7)-1,IF($B11="III",SUM(D9:D11)/SUM(D6:D7)-1,IF($B11="IV",SUM(D8:D11)/SUM(D6:D7)-1,"NA"))))</f>
        <v>0.98878373641780581</v>
      </c>
      <c r="Q11" s="95">
        <f>IF($B11="I",E11/E7-1,IF($B11="II",SUM(E10:E11)/SUM(E6:E7)-1,IF($B11="III",SUM(E9:E11)/SUM(E6:E7)-1,IF($B11="IV",SUM(E8:E11)/SUM(E6:E7)-1,"NA"))))</f>
        <v>1.4341617572470837</v>
      </c>
      <c r="R11" s="95">
        <f>IF($B11="I",F11/F7-1,IF($B11="II",SUM(F10:F11)/SUM(F6:F7)-1,IF($B11="III",SUM(F9:F11)/SUM(F6:F7)-1,IF($B11="IV",SUM(F8:F11)/SUM(F6:F7)-1,"NA"))))</f>
        <v>1.4585327611817132</v>
      </c>
    </row>
    <row r="12" spans="1:24" x14ac:dyDescent="0.25">
      <c r="A12" s="89">
        <v>2021</v>
      </c>
      <c r="B12" s="93" t="s">
        <v>10</v>
      </c>
      <c r="C12" s="94">
        <f t="shared" si="0"/>
        <v>53072</v>
      </c>
      <c r="D12" s="97">
        <v>8238</v>
      </c>
      <c r="E12" s="97">
        <v>26639</v>
      </c>
      <c r="F12" s="97">
        <v>18195</v>
      </c>
      <c r="G12" s="95">
        <f t="shared" ref="G12" si="7">C12/C8-1</f>
        <v>0.23142605225300472</v>
      </c>
      <c r="H12" s="95">
        <f t="shared" ref="H12" si="8">D12/D8-1</f>
        <v>0.1185336048879837</v>
      </c>
      <c r="I12" s="95">
        <f t="shared" ref="I12" si="9">E12/E8-1</f>
        <v>0.27587528138320794</v>
      </c>
      <c r="J12" s="95">
        <f t="shared" ref="J12" si="10">F12/F8-1</f>
        <v>0.22492257977649111</v>
      </c>
      <c r="K12" s="96">
        <f>SUM(C9:C12)/SUM(C6:C8)-1</f>
        <v>0.89185808281785595</v>
      </c>
      <c r="L12" s="95">
        <f>SUM(D9:D12)/SUM(D6:D8)-1</f>
        <v>0.58628485305199707</v>
      </c>
      <c r="M12" s="95">
        <f>SUM(E9:E12)/SUM(E6:E8)-1</f>
        <v>0.91419049666738328</v>
      </c>
      <c r="N12" s="95">
        <f>SUM(F9:F12)/SUM(F6:F8)-1</f>
        <v>0.98976720388846262</v>
      </c>
      <c r="O12" s="95">
        <f>IF($B12="I",C12/C8-1,IF($B12="II",SUM(C11:C12)/SUM(C7:C8)-1,IF($B12="III",SUM(C10:C12)/SUM(C6:C8)-1,IF($B12="IV",SUM(C9:C12)/SUM(C6:C8)-1,"NA"))))</f>
        <v>0.89185808281785595</v>
      </c>
      <c r="P12" s="95">
        <f>IF($B12="I",D12/D8-1,IF($B12="II",SUM(D11:D12)/SUM(D7:D8)-1,IF($B12="III",SUM(D10:D12)/SUM(D6:D8)-1,IF($B12="IV",SUM(D9:D12)/SUM(D6:D8)-1,"NA"))))</f>
        <v>0.58628485305199707</v>
      </c>
      <c r="Q12" s="95">
        <f>IF($B12="I",E12/E8-1,IF($B12="II",SUM(E11:E12)/SUM(E7:E8)-1,IF($B12="III",SUM(E10:E12)/SUM(E6:E8)-1,IF($B12="IV",SUM(E9:E12)/SUM(E6:E8)-1,"NA"))))</f>
        <v>0.91419049666738328</v>
      </c>
      <c r="R12" s="95">
        <f>IF($B12="I",F12/F8-1,IF($B12="II",SUM(F11:F12)/SUM(F7:F8)-1,IF($B12="III",SUM(F10:F12)/SUM(F6:F8)-1,IF($B12="IV",SUM(F9:F12)/SUM(F6:F8)-1,"NA"))))</f>
        <v>0.98976720388846262</v>
      </c>
    </row>
    <row r="13" spans="1:24" x14ac:dyDescent="0.25">
      <c r="A13" s="89">
        <v>2022</v>
      </c>
      <c r="B13" s="93" t="s">
        <v>7</v>
      </c>
      <c r="C13" s="94">
        <f t="shared" si="0"/>
        <v>54499</v>
      </c>
      <c r="D13" s="97">
        <v>6744</v>
      </c>
      <c r="E13" s="97">
        <v>27903</v>
      </c>
      <c r="F13" s="97">
        <v>19852</v>
      </c>
      <c r="G13" s="95">
        <f t="shared" ref="G13" si="11">C13/C9-1</f>
        <v>0.21116963353112439</v>
      </c>
      <c r="H13" s="95">
        <f t="shared" ref="H13" si="12">D13/D9-1</f>
        <v>6.3554644377858294E-2</v>
      </c>
      <c r="I13" s="95">
        <f t="shared" ref="I13" si="13">E13/E9-1</f>
        <v>0.45472081747562698</v>
      </c>
      <c r="J13" s="95">
        <f t="shared" ref="J13" si="14">F13/F9-1</f>
        <v>1.9358151476251528E-2</v>
      </c>
      <c r="K13" s="96">
        <f t="shared" ref="K13" si="15">SUM(C10:C13)/SUM(C6:C9)-1</f>
        <v>0.37571406146559205</v>
      </c>
      <c r="L13" s="95">
        <f t="shared" ref="L13" si="16">SUM(D10:D13)/SUM(D6:D9)-1</f>
        <v>0.15261621378845724</v>
      </c>
      <c r="M13" s="95">
        <f t="shared" ref="M13" si="17">SUM(E10:E13)/SUM(E6:E9)-1</f>
        <v>0.48804250201701915</v>
      </c>
      <c r="N13" s="95">
        <f t="shared" ref="N13" si="18">SUM(F10:F13)/SUM(F6:F9)-1</f>
        <v>0.33453427815248005</v>
      </c>
      <c r="O13" s="95">
        <f t="shared" ref="O13" si="19">IF($B13="I",C13/C9-1,IF($B13="II",SUM(C12:C13)/SUM(C8:C9)-1,IF($B13="III",SUM(C11:C13)/SUM(C7:C9)-1,IF($B13="IV",SUM(C10:C13)/SUM(C6:C9)-1,"NA"))))</f>
        <v>0.21116963353112439</v>
      </c>
      <c r="P13" s="95">
        <f t="shared" ref="P13" si="20">IF($B13="I",D13/D9-1,IF($B13="II",SUM(D12:D13)/SUM(D8:D9)-1,IF($B13="III",SUM(D11:D13)/SUM(D7:D9)-1,IF($B13="IV",SUM(D10:D13)/SUM(D6:D9)-1,"NA"))))</f>
        <v>6.3554644377858294E-2</v>
      </c>
      <c r="Q13" s="95">
        <f t="shared" ref="Q13" si="21">IF($B13="I",E13/E9-1,IF($B13="II",SUM(E12:E13)/SUM(E8:E9)-1,IF($B13="III",SUM(E11:E13)/SUM(E7:E9)-1,IF($B13="IV",SUM(E10:E13)/SUM(E6:E9)-1,"NA"))))</f>
        <v>0.45472081747562698</v>
      </c>
      <c r="R13" s="95">
        <f t="shared" ref="R13" si="22">IF($B13="I",F13/F9-1,IF($B13="II",SUM(F12:F13)/SUM(F8:F9)-1,IF($B13="III",SUM(F11:F13)/SUM(F7:F9)-1,IF($B13="IV",SUM(F10:F13)/SUM(F6:F9)-1,"NA"))))</f>
        <v>1.9358151476251528E-2</v>
      </c>
    </row>
    <row r="14" spans="1:24" x14ac:dyDescent="0.25">
      <c r="A14" s="89">
        <v>2022</v>
      </c>
      <c r="B14" s="93" t="s">
        <v>8</v>
      </c>
      <c r="C14" s="94">
        <f t="shared" si="0"/>
        <v>56044</v>
      </c>
      <c r="D14" s="97">
        <v>7664</v>
      </c>
      <c r="E14" s="97">
        <v>24920</v>
      </c>
      <c r="F14" s="97">
        <v>23460</v>
      </c>
      <c r="G14" s="95">
        <f t="shared" ref="G14" si="23">C14/C10-1</f>
        <v>0.21694569300588462</v>
      </c>
      <c r="H14" s="95">
        <f t="shared" ref="H14" si="24">D14/D10-1</f>
        <v>0.31030945460762527</v>
      </c>
      <c r="I14" s="95">
        <f t="shared" ref="I14" si="25">E14/E10-1</f>
        <v>0.13935625457205569</v>
      </c>
      <c r="J14" s="95">
        <f t="shared" ref="J14" si="26">F14/F10-1</f>
        <v>0.2797294348679904</v>
      </c>
      <c r="K14" s="96">
        <f t="shared" ref="K14" si="27">SUM(C11:C14)/SUM(C7:C10)-1</f>
        <v>0.22602704002688934</v>
      </c>
      <c r="L14" s="95">
        <f t="shared" ref="L14" si="28">SUM(D11:D14)/SUM(D7:D10)-1</f>
        <v>7.7484118892635845E-2</v>
      </c>
      <c r="M14" s="95">
        <f t="shared" ref="M14" si="29">SUM(E11:E14)/SUM(E7:E10)-1</f>
        <v>0.29558366108840395</v>
      </c>
      <c r="N14" s="95">
        <f t="shared" ref="N14" si="30">SUM(F11:F14)/SUM(F7:F10)-1</f>
        <v>0.20258465092773092</v>
      </c>
      <c r="O14" s="95">
        <f t="shared" ref="O14" si="31">IF($B14="I",C14/C10-1,IF($B14="II",SUM(C13:C14)/SUM(C9:C10)-1,IF($B14="III",SUM(C12:C14)/SUM(C8:C10)-1,IF($B14="IV",SUM(C11:C14)/SUM(C7:C10)-1,"NA"))))</f>
        <v>0.21409115870400885</v>
      </c>
      <c r="P14" s="95">
        <f t="shared" ref="P14" si="32">IF($B14="I",D14/D10-1,IF($B14="II",SUM(D13:D14)/SUM(D9:D10)-1,IF($B14="III",SUM(D12:D14)/SUM(D8:D10)-1,IF($B14="IV",SUM(D11:D14)/SUM(D7:D10)-1,"NA"))))</f>
        <v>0.18195242001640688</v>
      </c>
      <c r="Q14" s="95">
        <f t="shared" ref="Q14" si="33">IF($B14="I",E14/E10-1,IF($B14="II",SUM(E13:E14)/SUM(E9:E10)-1,IF($B14="III",SUM(E12:E14)/SUM(E8:E10)-1,IF($B14="IV",SUM(E11:E14)/SUM(E7:E10)-1,"NA"))))</f>
        <v>0.28670255523347876</v>
      </c>
      <c r="R14" s="95">
        <f t="shared" ref="R14" si="34">IF($B14="I",F14/F10-1,IF($B14="II",SUM(F13:F14)/SUM(F9:F10)-1,IF($B14="III",SUM(F12:F14)/SUM(F8:F10)-1,IF($B14="IV",SUM(F11:F14)/SUM(F7:F10)-1,"NA"))))</f>
        <v>0.14560795619858746</v>
      </c>
    </row>
    <row r="15" spans="1:24" x14ac:dyDescent="0.25">
      <c r="A15" s="89">
        <v>2022</v>
      </c>
      <c r="B15" s="93" t="s">
        <v>9</v>
      </c>
      <c r="C15" s="94">
        <f t="shared" si="0"/>
        <v>51438</v>
      </c>
      <c r="D15" s="97">
        <v>6275</v>
      </c>
      <c r="E15" s="97">
        <v>25814</v>
      </c>
      <c r="F15" s="97">
        <v>19349</v>
      </c>
      <c r="G15" s="95">
        <f t="shared" ref="G15" si="35">C15/C11-1</f>
        <v>7.2809560556447828E-2</v>
      </c>
      <c r="H15" s="95">
        <f t="shared" ref="H15" si="36">D15/D11-1</f>
        <v>0.29863410596026485</v>
      </c>
      <c r="I15" s="95">
        <f t="shared" ref="I15" si="37">E15/E11-1</f>
        <v>0.20982331161831569</v>
      </c>
      <c r="J15" s="95">
        <f t="shared" ref="J15" si="38">F15/F11-1</f>
        <v>-0.11153457617779405</v>
      </c>
      <c r="K15" s="96">
        <f t="shared" ref="K15" si="39">SUM(C12:C15)/SUM(C8:C11)-1</f>
        <v>0.18099343749141927</v>
      </c>
      <c r="L15" s="95">
        <f t="shared" ref="L15" si="40">SUM(D12:D15)/SUM(D8:D11)-1</f>
        <v>0.18591872719071634</v>
      </c>
      <c r="M15" s="95">
        <f t="shared" ref="M15" si="41">SUM(E12:E15)/SUM(E8:E11)-1</f>
        <v>0.26428803035943749</v>
      </c>
      <c r="N15" s="95">
        <f t="shared" ref="N15" si="42">SUM(F12:F15)/SUM(F8:F11)-1</f>
        <v>8.6204811993712882E-2</v>
      </c>
      <c r="O15" s="95">
        <f t="shared" ref="O15" si="43">IF($B15="I",C15/C11-1,IF($B15="II",SUM(C14:C15)/SUM(C10:C11)-1,IF($B15="III",SUM(C13:C15)/SUM(C9:C11)-1,IF($B15="IV",SUM(C12:C15)/SUM(C8:C11)-1,"NA"))))</f>
        <v>0.16535608682201763</v>
      </c>
      <c r="P15" s="95">
        <f t="shared" ref="P15" si="44">IF($B15="I",D15/D11-1,IF($B15="II",SUM(D14:D15)/SUM(D10:D11)-1,IF($B15="III",SUM(D13:D15)/SUM(D9:D11)-1,IF($B15="IV",SUM(D12:D15)/SUM(D8:D11)-1,"NA"))))</f>
        <v>0.21507460932910361</v>
      </c>
      <c r="Q15" s="95">
        <f t="shared" ref="Q15" si="45">IF($B15="I",E15/E11-1,IF($B15="II",SUM(E14:E15)/SUM(E10:E11)-1,IF($B15="III",SUM(E13:E15)/SUM(E9:E11)-1,IF($B15="IV",SUM(E12:E15)/SUM(E8:E11)-1,"NA"))))</f>
        <v>0.26041032216701399</v>
      </c>
      <c r="R15" s="95">
        <f t="shared" ref="R15" si="46">IF($B15="I",F15/F11-1,IF($B15="II",SUM(F14:F15)/SUM(F10:F11)-1,IF($B15="III",SUM(F13:F15)/SUM(F9:F11)-1,IF($B15="IV",SUM(F12:F15)/SUM(F8:F11)-1,"NA"))))</f>
        <v>5.1623730804732704E-2</v>
      </c>
    </row>
    <row r="16" spans="1:24" x14ac:dyDescent="0.25">
      <c r="A16" s="89">
        <v>2022</v>
      </c>
      <c r="B16" s="93" t="s">
        <v>10</v>
      </c>
      <c r="C16" s="94">
        <f t="shared" si="0"/>
        <v>47041</v>
      </c>
      <c r="D16" s="97">
        <v>6363</v>
      </c>
      <c r="E16" s="97">
        <v>23043</v>
      </c>
      <c r="F16" s="97">
        <v>17635</v>
      </c>
      <c r="G16" s="95">
        <f t="shared" ref="G16" si="47">C16/C12-1</f>
        <v>-0.11363807657521852</v>
      </c>
      <c r="H16" s="95">
        <f t="shared" ref="H16" si="48">D16/D12-1</f>
        <v>-0.22760378732702113</v>
      </c>
      <c r="I16" s="95">
        <f t="shared" ref="I16" si="49">E16/E12-1</f>
        <v>-0.13499005217913584</v>
      </c>
      <c r="J16" s="95">
        <f t="shared" ref="J16" si="50">F16/F12-1</f>
        <v>-3.0777686177521302E-2</v>
      </c>
      <c r="K16" s="96">
        <f t="shared" ref="K16" si="51">SUM(C13:C16)/SUM(C9:C12)-1</f>
        <v>8.8265154710026161E-2</v>
      </c>
      <c r="L16" s="95">
        <f t="shared" ref="L16" si="52">SUM(D13:D16)/SUM(D9:D12)-1</f>
        <v>7.0704671417260556E-2</v>
      </c>
      <c r="M16" s="95">
        <f t="shared" ref="M16" si="53">SUM(E13:E16)/SUM(E9:E12)-1</f>
        <v>0.14209976524503243</v>
      </c>
      <c r="N16" s="95">
        <f t="shared" ref="N16" si="54">SUM(F13:F16)/SUM(F9:F12)-1</f>
        <v>3.2347647210079655E-2</v>
      </c>
      <c r="O16" s="95">
        <f t="shared" ref="O16" si="55">IF($B16="I",C16/C12-1,IF($B16="II",SUM(C15:C16)/SUM(C11:C12)-1,IF($B16="III",SUM(C14:C16)/SUM(C10:C12)-1,IF($B16="IV",SUM(C13:C16)/SUM(C9:C12)-1,"NA"))))</f>
        <v>8.8265154710026161E-2</v>
      </c>
      <c r="P16" s="95">
        <f t="shared" ref="P16" si="56">IF($B16="I",D16/D12-1,IF($B16="II",SUM(D15:D16)/SUM(D11:D12)-1,IF($B16="III",SUM(D14:D16)/SUM(D10:D12)-1,IF($B16="IV",SUM(D13:D16)/SUM(D9:D12)-1,"NA"))))</f>
        <v>7.0704671417260556E-2</v>
      </c>
      <c r="Q16" s="95">
        <f t="shared" ref="Q16" si="57">IF($B16="I",E16/E12-1,IF($B16="II",SUM(E15:E16)/SUM(E11:E12)-1,IF($B16="III",SUM(E14:E16)/SUM(E10:E12)-1,IF($B16="IV",SUM(E13:E16)/SUM(E9:E12)-1,"NA"))))</f>
        <v>0.14209976524503243</v>
      </c>
      <c r="R16" s="95">
        <f t="shared" ref="R16" si="58">IF($B16="I",F16/F12-1,IF($B16="II",SUM(F15:F16)/SUM(F11:F12)-1,IF($B16="III",SUM(F14:F16)/SUM(F10:F12)-1,IF($B16="IV",SUM(F13:F16)/SUM(F9:F12)-1,"NA"))))</f>
        <v>3.2347647210079655E-2</v>
      </c>
    </row>
    <row r="17" spans="1:18" x14ac:dyDescent="0.25">
      <c r="A17" s="89">
        <v>2023</v>
      </c>
      <c r="B17" s="93" t="s">
        <v>7</v>
      </c>
      <c r="C17" s="94">
        <f t="shared" si="0"/>
        <v>52790</v>
      </c>
      <c r="D17" s="97">
        <v>4609</v>
      </c>
      <c r="E17" s="97">
        <v>28719</v>
      </c>
      <c r="F17" s="97">
        <v>19462</v>
      </c>
      <c r="G17" s="95">
        <f t="shared" ref="G17:G18" si="59">C17/C13-1</f>
        <v>-3.135837354813853E-2</v>
      </c>
      <c r="H17" s="95">
        <f t="shared" ref="H17:H18" si="60">D17/D13-1</f>
        <v>-0.31657769869513641</v>
      </c>
      <c r="I17" s="95">
        <f t="shared" ref="I17:I18" si="61">E17/E13-1</f>
        <v>2.9244167293839274E-2</v>
      </c>
      <c r="J17" s="95">
        <f t="shared" ref="J17:J18" si="62">F17/F13-1</f>
        <v>-1.9645375780777741E-2</v>
      </c>
      <c r="K17" s="96">
        <f t="shared" ref="K17:K18" si="63">SUM(C14:C17)/SUM(C10:C13)-1</f>
        <v>2.8486240580242184E-2</v>
      </c>
      <c r="L17" s="95">
        <f t="shared" ref="L17:L18" si="64">SUM(D14:D17)/SUM(D10:D13)-1</f>
        <v>-2.9302887425476376E-2</v>
      </c>
      <c r="M17" s="95">
        <f t="shared" ref="M17:M18" si="65">SUM(E14:E17)/SUM(E10:E13)-1</f>
        <v>4.854170289818005E-2</v>
      </c>
      <c r="N17" s="95">
        <f t="shared" ref="N17:N18" si="66">SUM(F14:F17)/SUM(F10:F13)-1</f>
        <v>2.2378033957290988E-2</v>
      </c>
      <c r="O17" s="95">
        <f t="shared" ref="O17:O18" si="67">IF($B17="I",C17/C13-1,IF($B17="II",SUM(C16:C17)/SUM(C12:C13)-1,IF($B17="III",SUM(C15:C17)/SUM(C11:C13)-1,IF($B17="IV",SUM(C14:C17)/SUM(C10:C13)-1,"NA"))))</f>
        <v>-3.135837354813853E-2</v>
      </c>
      <c r="P17" s="95">
        <f t="shared" ref="P17:P18" si="68">IF($B17="I",D17/D13-1,IF($B17="II",SUM(D16:D17)/SUM(D12:D13)-1,IF($B17="III",SUM(D15:D17)/SUM(D11:D13)-1,IF($B17="IV",SUM(D14:D17)/SUM(D10:D13)-1,"NA"))))</f>
        <v>-0.31657769869513641</v>
      </c>
      <c r="Q17" s="95">
        <f t="shared" ref="Q17:Q18" si="69">IF($B17="I",E17/E13-1,IF($B17="II",SUM(E16:E17)/SUM(E12:E13)-1,IF($B17="III",SUM(E15:E17)/SUM(E11:E13)-1,IF($B17="IV",SUM(E14:E17)/SUM(E10:E13)-1,"NA"))))</f>
        <v>2.9244167293839274E-2</v>
      </c>
      <c r="R17" s="95">
        <f t="shared" ref="R17:R18" si="70">IF($B17="I",F17/F13-1,IF($B17="II",SUM(F16:F17)/SUM(F12:F13)-1,IF($B17="III",SUM(F15:F17)/SUM(F11:F13)-1,IF($B17="IV",SUM(F14:F17)/SUM(F10:F13)-1,"NA"))))</f>
        <v>-1.9645375780777741E-2</v>
      </c>
    </row>
    <row r="18" spans="1:18" x14ac:dyDescent="0.25">
      <c r="A18" s="89">
        <v>2023</v>
      </c>
      <c r="B18" s="93" t="s">
        <v>8</v>
      </c>
      <c r="C18" s="94">
        <f t="shared" si="0"/>
        <v>50489</v>
      </c>
      <c r="D18" s="97">
        <v>5241</v>
      </c>
      <c r="E18" s="97">
        <v>25461</v>
      </c>
      <c r="F18" s="97">
        <v>19787</v>
      </c>
      <c r="G18" s="95">
        <f t="shared" si="59"/>
        <v>-9.9118549710941362E-2</v>
      </c>
      <c r="H18" s="95">
        <f t="shared" si="60"/>
        <v>-0.31615344467640916</v>
      </c>
      <c r="I18" s="95">
        <f t="shared" si="61"/>
        <v>2.1709470304975831E-2</v>
      </c>
      <c r="J18" s="95">
        <f t="shared" si="62"/>
        <v>-0.15656436487638536</v>
      </c>
      <c r="K18" s="96">
        <f t="shared" si="63"/>
        <v>-4.6341025325909224E-2</v>
      </c>
      <c r="L18" s="95">
        <f t="shared" si="64"/>
        <v>-0.18159982531479735</v>
      </c>
      <c r="M18" s="95">
        <f t="shared" si="65"/>
        <v>2.2202601216281925E-2</v>
      </c>
      <c r="N18" s="95">
        <f t="shared" si="66"/>
        <v>-8.4673110404034357E-2</v>
      </c>
      <c r="O18" s="95">
        <f t="shared" si="67"/>
        <v>-6.5711985381254334E-2</v>
      </c>
      <c r="P18" s="95">
        <f t="shared" si="68"/>
        <v>-0.31635202665186013</v>
      </c>
      <c r="Q18" s="95">
        <f t="shared" si="69"/>
        <v>2.5689567044658634E-2</v>
      </c>
      <c r="R18" s="95">
        <f t="shared" si="70"/>
        <v>-9.3807720724048749E-2</v>
      </c>
    </row>
    <row r="19" spans="1:18" x14ac:dyDescent="0.25">
      <c r="A19" s="89">
        <v>2023</v>
      </c>
      <c r="B19" s="93" t="s">
        <v>9</v>
      </c>
      <c r="C19" s="94">
        <f t="shared" si="0"/>
        <v>53937</v>
      </c>
      <c r="D19" s="97">
        <v>4749</v>
      </c>
      <c r="E19" s="97">
        <v>29759</v>
      </c>
      <c r="F19" s="97">
        <v>19429</v>
      </c>
      <c r="G19" s="95">
        <f t="shared" ref="G19" si="71">C19/C15-1</f>
        <v>4.858275982736493E-2</v>
      </c>
      <c r="H19" s="95">
        <f t="shared" ref="H19" si="72">D19/D15-1</f>
        <v>-0.2431872509960159</v>
      </c>
      <c r="I19" s="95">
        <f t="shared" ref="I19" si="73">E19/E15-1</f>
        <v>0.15282404896567758</v>
      </c>
      <c r="J19" s="95">
        <f t="shared" ref="J19" si="74">F19/F15-1</f>
        <v>4.1345805984804862E-3</v>
      </c>
      <c r="K19" s="96">
        <f t="shared" ref="K19" si="75">SUM(C16:C19)/SUM(C12:C15)-1</f>
        <v>-5.0201578215602671E-2</v>
      </c>
      <c r="L19" s="95">
        <f t="shared" ref="L19" si="76">SUM(D16:D19)/SUM(D12:D15)-1</f>
        <v>-0.27519795304450057</v>
      </c>
      <c r="M19" s="95">
        <f t="shared" ref="M19" si="77">SUM(E16:E19)/SUM(E12:E15)-1</f>
        <v>1.6205022987195505E-2</v>
      </c>
      <c r="N19" s="95">
        <f t="shared" ref="N19" si="78">SUM(F16:F19)/SUM(F12:F15)-1</f>
        <v>-5.6186306520233487E-2</v>
      </c>
      <c r="O19" s="95">
        <f t="shared" ref="O19" si="79">IF($B19="I",C19/C15-1,IF($B19="II",SUM(C18:C19)/SUM(C14:C15)-1,IF($B19="III",SUM(C17:C19)/SUM(C13:C15)-1,IF($B19="IV",SUM(C16:C19)/SUM(C12:C15)-1,"NA"))))</f>
        <v>-2.9417030392453469E-2</v>
      </c>
      <c r="P19" s="95">
        <f t="shared" ref="P19" si="80">IF($B19="I",D19/D15-1,IF($B19="II",SUM(D18:D19)/SUM(D14:D15)-1,IF($B19="III",SUM(D17:D19)/SUM(D13:D15)-1,IF($B19="IV",SUM(D16:D19)/SUM(D12:D15)-1,"NA"))))</f>
        <v>-0.29415461973601509</v>
      </c>
      <c r="Q19" s="95">
        <f t="shared" ref="Q19" si="81">IF($B19="I",E19/E15-1,IF($B19="II",SUM(E18:E19)/SUM(E14:E15)-1,IF($B19="III",SUM(E17:E19)/SUM(E13:E15)-1,IF($B19="IV",SUM(E16:E19)/SUM(E12:E15)-1,"NA"))))</f>
        <v>6.7423731831071976E-2</v>
      </c>
      <c r="R19" s="95">
        <f t="shared" ref="R19" si="82">IF($B19="I",F19/F15-1,IF($B19="II",SUM(F18:F19)/SUM(F14:F15)-1,IF($B19="III",SUM(F17:F19)/SUM(F13:F15)-1,IF($B19="IV",SUM(F16:F19)/SUM(F12:F15)-1,"NA"))))</f>
        <v>-6.3564258470180768E-2</v>
      </c>
    </row>
    <row r="20" spans="1:18" x14ac:dyDescent="0.25">
      <c r="A20" s="89">
        <v>2023</v>
      </c>
      <c r="B20" s="93" t="s">
        <v>10</v>
      </c>
      <c r="C20" s="94">
        <f t="shared" si="0"/>
        <v>44555</v>
      </c>
      <c r="D20" s="97">
        <v>6205</v>
      </c>
      <c r="E20" s="97">
        <v>21932</v>
      </c>
      <c r="F20" s="97">
        <v>16418</v>
      </c>
      <c r="G20" s="95">
        <f t="shared" ref="G20" si="83">C20/C16-1</f>
        <v>-5.2847515996683692E-2</v>
      </c>
      <c r="H20" s="95">
        <f t="shared" ref="H20" si="84">D20/D16-1</f>
        <v>-2.4831054534024788E-2</v>
      </c>
      <c r="I20" s="95">
        <f t="shared" ref="I20" si="85">E20/E16-1</f>
        <v>-4.8214208219415911E-2</v>
      </c>
      <c r="J20" s="95">
        <f t="shared" ref="J20" si="86">F20/F16-1</f>
        <v>-6.9010490501842936E-2</v>
      </c>
      <c r="K20" s="96">
        <f t="shared" ref="K20" si="87">SUM(C17:C20)/SUM(C13:C16)-1</f>
        <v>-3.4690128311852364E-2</v>
      </c>
      <c r="L20" s="95">
        <f t="shared" ref="L20" si="88">SUM(D17:D20)/SUM(D13:D16)-1</f>
        <v>-0.2307919840272129</v>
      </c>
      <c r="M20" s="95">
        <f t="shared" ref="M20" si="89">SUM(E17:E20)/SUM(E13:E16)-1</f>
        <v>4.1217545239968567E-2</v>
      </c>
      <c r="N20" s="95">
        <f t="shared" ref="N20" si="90">SUM(F17:F20)/SUM(F13:F16)-1</f>
        <v>-6.4760386569692185E-2</v>
      </c>
      <c r="O20" s="95">
        <f t="shared" ref="O20" si="91">IF($B20="I",C20/C16-1,IF($B20="II",SUM(C19:C20)/SUM(C15:C16)-1,IF($B20="III",SUM(C18:C20)/SUM(C14:C16)-1,IF($B20="IV",SUM(C17:C20)/SUM(C13:C16)-1,"NA"))))</f>
        <v>-3.4690128311852364E-2</v>
      </c>
      <c r="P20" s="95">
        <f t="shared" ref="P20" si="92">IF($B20="I",D20/D16-1,IF($B20="II",SUM(D19:D20)/SUM(D15:D16)-1,IF($B20="III",SUM(D18:D20)/SUM(D14:D16)-1,IF($B20="IV",SUM(D17:D20)/SUM(D13:D16)-1,"NA"))))</f>
        <v>-0.2307919840272129</v>
      </c>
      <c r="Q20" s="95">
        <f t="shared" ref="Q20" si="93">IF($B20="I",E20/E16-1,IF($B20="II",SUM(E19:E20)/SUM(E15:E16)-1,IF($B20="III",SUM(E18:E20)/SUM(E14:E16)-1,IF($B20="IV",SUM(E17:E20)/SUM(E13:E16)-1,"NA"))))</f>
        <v>4.1217545239968567E-2</v>
      </c>
      <c r="R20" s="95">
        <f t="shared" ref="R20" si="94">IF($B20="I",F20/F16-1,IF($B20="II",SUM(F19:F20)/SUM(F15:F16)-1,IF($B20="III",SUM(F18:F20)/SUM(F14:F16)-1,IF($B20="IV",SUM(F17:F20)/SUM(F13:F16)-1,"NA"))))</f>
        <v>-6.4760386569692185E-2</v>
      </c>
    </row>
    <row r="21" spans="1:18" x14ac:dyDescent="0.25">
      <c r="A21" s="89">
        <v>2024</v>
      </c>
      <c r="B21" s="93" t="s">
        <v>7</v>
      </c>
      <c r="C21" s="94">
        <f t="shared" si="0"/>
        <v>45985</v>
      </c>
      <c r="D21" s="97">
        <v>4538</v>
      </c>
      <c r="E21" s="97">
        <v>25780</v>
      </c>
      <c r="F21" s="97">
        <v>15667</v>
      </c>
      <c r="G21" s="95">
        <f t="shared" ref="G21" si="95">C21/C17-1</f>
        <v>-0.12890698996021976</v>
      </c>
      <c r="H21" s="95">
        <f t="shared" ref="H21" si="96">D21/D17-1</f>
        <v>-1.5404643089607317E-2</v>
      </c>
      <c r="I21" s="95">
        <f t="shared" ref="I21" si="97">E21/E17-1</f>
        <v>-0.10233643232703094</v>
      </c>
      <c r="J21" s="95">
        <f t="shared" ref="J21" si="98">F21/F17-1</f>
        <v>-0.19499537560374058</v>
      </c>
      <c r="K21" s="96">
        <f t="shared" ref="K21" si="99">SUM(C18:C21)/SUM(C14:C17)-1</f>
        <v>-5.9557287772595058E-2</v>
      </c>
      <c r="L21" s="95">
        <f t="shared" ref="L21" si="100">SUM(D18:D21)/SUM(D14:D17)-1</f>
        <v>-0.16771707277909353</v>
      </c>
      <c r="M21" s="95">
        <f t="shared" ref="M21" si="101">SUM(E18:E21)/SUM(E14:E17)-1</f>
        <v>4.2538245394942997E-3</v>
      </c>
      <c r="N21" s="95">
        <f t="shared" ref="N21" si="102">SUM(F18:F21)/SUM(F14:F17)-1</f>
        <v>-0.10768903461567336</v>
      </c>
      <c r="O21" s="95">
        <f t="shared" ref="O21" si="103">IF($B21="I",C21/C17-1,IF($B21="II",SUM(C20:C21)/SUM(C16:C17)-1,IF($B21="III",SUM(C19:C21)/SUM(C15:C17)-1,IF($B21="IV",SUM(C18:C21)/SUM(C14:C17)-1,"NA"))))</f>
        <v>-0.12890698996021976</v>
      </c>
      <c r="P21" s="95">
        <f t="shared" ref="P21" si="104">IF($B21="I",D21/D17-1,IF($B21="II",SUM(D20:D21)/SUM(D16:D17)-1,IF($B21="III",SUM(D19:D21)/SUM(D15:D17)-1,IF($B21="IV",SUM(D18:D21)/SUM(D14:D17)-1,"NA"))))</f>
        <v>-1.5404643089607317E-2</v>
      </c>
      <c r="Q21" s="95">
        <f t="shared" ref="Q21" si="105">IF($B21="I",E21/E17-1,IF($B21="II",SUM(E20:E21)/SUM(E16:E17)-1,IF($B21="III",SUM(E19:E21)/SUM(E15:E17)-1,IF($B21="IV",SUM(E18:E21)/SUM(E14:E17)-1,"NA"))))</f>
        <v>-0.10233643232703094</v>
      </c>
      <c r="R21" s="95">
        <f t="shared" ref="R21" si="106">IF($B21="I",F21/F17-1,IF($B21="II",SUM(F20:F21)/SUM(F16:F17)-1,IF($B21="III",SUM(F19:F21)/SUM(F15:F17)-1,IF($B21="IV",SUM(F18:F21)/SUM(F14:F17)-1,"NA"))))</f>
        <v>-0.19499537560374058</v>
      </c>
    </row>
    <row r="22" spans="1:18" x14ac:dyDescent="0.25">
      <c r="A22" s="89">
        <v>2024</v>
      </c>
      <c r="B22" s="93" t="s">
        <v>8</v>
      </c>
      <c r="C22" s="94">
        <f t="shared" si="0"/>
        <v>45203</v>
      </c>
      <c r="D22" s="97">
        <v>6501</v>
      </c>
      <c r="E22" s="97">
        <v>22494</v>
      </c>
      <c r="F22" s="97">
        <v>16208</v>
      </c>
      <c r="G22" s="95">
        <f t="shared" ref="G22:G23" si="107">C22/C18-1</f>
        <v>-0.10469607241181245</v>
      </c>
      <c r="H22" s="95">
        <f t="shared" ref="H22:H23" si="108">D22/D18-1</f>
        <v>0.24041213508872361</v>
      </c>
      <c r="I22" s="95">
        <f t="shared" ref="I22:I23" si="109">E22/E18-1</f>
        <v>-0.11653116531165308</v>
      </c>
      <c r="J22" s="95">
        <f t="shared" ref="J22:J23" si="110">F22/F18-1</f>
        <v>-0.18087633294587357</v>
      </c>
      <c r="K22" s="96">
        <f t="shared" ref="K22:K23" si="111">SUM(C19:C22)/SUM(C15:C18)-1</f>
        <v>-5.9863797222414972E-2</v>
      </c>
      <c r="L22" s="95">
        <f t="shared" ref="L22:L23" si="112">SUM(D19:D22)/SUM(D15:D18)-1</f>
        <v>-2.2011739594450352E-2</v>
      </c>
      <c r="M22" s="95">
        <f t="shared" ref="M22:M23" si="113">SUM(E19:E22)/SUM(E15:E18)-1</f>
        <v>-2.9814532643613445E-2</v>
      </c>
      <c r="N22" s="95">
        <f t="shared" ref="N22:N23" si="114">SUM(F19:F22)/SUM(F15:F18)-1</f>
        <v>-0.11164456337806461</v>
      </c>
      <c r="O22" s="95">
        <f t="shared" ref="O22:O23" si="115">IF($B22="I",C22/C18-1,IF($B22="II",SUM(C21:C22)/SUM(C17:C18)-1,IF($B22="III",SUM(C20:C22)/SUM(C16:C18)-1,IF($B22="IV",SUM(C19:C22)/SUM(C15:C18)-1,"NA"))))</f>
        <v>-0.11707123422961108</v>
      </c>
      <c r="P22" s="95">
        <f t="shared" ref="P22:P23" si="116">IF($B22="I",D22/D18-1,IF($B22="II",SUM(D21:D22)/SUM(D17:D18)-1,IF($B22="III",SUM(D20:D22)/SUM(D16:D18)-1,IF($B22="IV",SUM(D19:D22)/SUM(D15:D18)-1,"NA"))))</f>
        <v>0.12071065989847707</v>
      </c>
      <c r="Q22" s="95">
        <f t="shared" ref="Q22:Q23" si="117">IF($B22="I",E22/E18-1,IF($B22="II",SUM(E21:E22)/SUM(E17:E18)-1,IF($B22="III",SUM(E20:E22)/SUM(E16:E18)-1,IF($B22="IV",SUM(E19:E22)/SUM(E15:E18)-1,"NA"))))</f>
        <v>-0.10900701365817644</v>
      </c>
      <c r="R22" s="95">
        <f t="shared" ref="R22:R23" si="118">IF($B22="I",F22/F18-1,IF($B22="II",SUM(F21:F22)/SUM(F17:F18)-1,IF($B22="III",SUM(F20:F22)/SUM(F16:F18)-1,IF($B22="IV",SUM(F19:F22)/SUM(F15:F18)-1,"NA"))))</f>
        <v>-0.18787739815027138</v>
      </c>
    </row>
    <row r="23" spans="1:18" x14ac:dyDescent="0.25">
      <c r="A23" s="89">
        <v>2024</v>
      </c>
      <c r="B23" s="107" t="s">
        <v>9</v>
      </c>
      <c r="C23" s="94">
        <f t="shared" si="0"/>
        <v>38164</v>
      </c>
      <c r="D23" s="97">
        <v>4638</v>
      </c>
      <c r="E23" s="97">
        <v>22082</v>
      </c>
      <c r="F23" s="97">
        <v>11444</v>
      </c>
      <c r="G23" s="95">
        <f t="shared" si="107"/>
        <v>-0.29243376531879783</v>
      </c>
      <c r="H23" s="95">
        <f t="shared" si="108"/>
        <v>-2.3373341756159238E-2</v>
      </c>
      <c r="I23" s="95">
        <f t="shared" si="109"/>
        <v>-0.25797237810410301</v>
      </c>
      <c r="J23" s="95">
        <f t="shared" si="110"/>
        <v>-0.41098358124453138</v>
      </c>
      <c r="K23" s="96">
        <f t="shared" si="111"/>
        <v>-0.14858731891685473</v>
      </c>
      <c r="L23" s="95">
        <f t="shared" si="112"/>
        <v>4.388894189485737E-2</v>
      </c>
      <c r="M23" s="95">
        <f t="shared" si="113"/>
        <v>-0.13735020844628065</v>
      </c>
      <c r="N23" s="95">
        <f t="shared" si="114"/>
        <v>-0.21721069804620441</v>
      </c>
      <c r="O23" s="95">
        <f t="shared" si="115"/>
        <v>-0.17723386932627727</v>
      </c>
      <c r="P23" s="95">
        <f t="shared" si="116"/>
        <v>7.3840674018768482E-2</v>
      </c>
      <c r="Q23" s="95">
        <f t="shared" si="117"/>
        <v>-0.16181989301754851</v>
      </c>
      <c r="R23" s="95">
        <f t="shared" si="118"/>
        <v>-0.26175057091243736</v>
      </c>
    </row>
    <row r="24" spans="1:18" x14ac:dyDescent="0.25">
      <c r="A24" s="89">
        <v>2024</v>
      </c>
      <c r="B24" s="108" t="s">
        <v>10</v>
      </c>
      <c r="C24" s="94">
        <f t="shared" si="0"/>
        <v>42224</v>
      </c>
      <c r="D24" s="97">
        <v>4696</v>
      </c>
      <c r="E24" s="97">
        <v>21427</v>
      </c>
      <c r="F24" s="97">
        <v>16101</v>
      </c>
      <c r="G24" s="95">
        <f t="shared" ref="G24:G25" si="119">C24/C20-1</f>
        <v>-5.2317360565593107E-2</v>
      </c>
      <c r="H24" s="95">
        <f t="shared" ref="H24:H25" si="120">D24/D20-1</f>
        <v>-0.24319097502014508</v>
      </c>
      <c r="I24" s="95">
        <f t="shared" ref="I24:I25" si="121">E24/E20-1</f>
        <v>-2.3025715848987827E-2</v>
      </c>
      <c r="J24" s="95">
        <f t="shared" ref="J24:J25" si="122">F24/F20-1</f>
        <v>-1.9308076501400873E-2</v>
      </c>
      <c r="K24" s="96">
        <f t="shared" ref="K24:K25" si="123">SUM(C21:C24)/SUM(C17:C20)-1</f>
        <v>-0.14964985057317459</v>
      </c>
      <c r="L24" s="95">
        <f t="shared" ref="L24:L25" si="124">SUM(D21:D24)/SUM(D17:D20)-1</f>
        <v>-2.0717169775043232E-2</v>
      </c>
      <c r="M24" s="95">
        <f t="shared" ref="M24:M25" si="125">SUM(E21:E24)/SUM(E17:E20)-1</f>
        <v>-0.13306760113723304</v>
      </c>
      <c r="N24" s="95">
        <f t="shared" ref="N24:N25" si="126">SUM(F21:F24)/SUM(F17:F20)-1</f>
        <v>-0.20874613827633959</v>
      </c>
      <c r="O24" s="95">
        <f t="shared" ref="O24:O25" si="127">IF($B24="I",C24/C20-1,IF($B24="II",SUM(C23:C24)/SUM(C19:C20)-1,IF($B24="III",SUM(C22:C24)/SUM(C18:C20)-1,IF($B24="IV",SUM(C21:C24)/SUM(C17:C20)-1,"NA"))))</f>
        <v>-0.14964985057317459</v>
      </c>
      <c r="P24" s="95">
        <f t="shared" ref="P24:P25" si="128">IF($B24="I",D24/D20-1,IF($B24="II",SUM(D23:D24)/SUM(D19:D20)-1,IF($B24="III",SUM(D22:D24)/SUM(D18:D20)-1,IF($B24="IV",SUM(D21:D24)/SUM(D17:D20)-1,"NA"))))</f>
        <v>-2.0717169775043232E-2</v>
      </c>
      <c r="Q24" s="95">
        <f t="shared" ref="Q24:Q25" si="129">IF($B24="I",E24/E20-1,IF($B24="II",SUM(E23:E24)/SUM(E19:E20)-1,IF($B24="III",SUM(E22:E24)/SUM(E18:E20)-1,IF($B24="IV",SUM(E21:E24)/SUM(E17:E20)-1,"NA"))))</f>
        <v>-0.13306760113723304</v>
      </c>
      <c r="R24" s="95">
        <f t="shared" ref="R24:R25" si="130">IF($B24="I",F24/F20-1,IF($B24="II",SUM(F23:F24)/SUM(F19:F20)-1,IF($B24="III",SUM(F22:F24)/SUM(F18:F20)-1,IF($B24="IV",SUM(F21:F24)/SUM(F17:F20)-1,"NA"))))</f>
        <v>-0.20874613827633959</v>
      </c>
    </row>
    <row r="25" spans="1:18" x14ac:dyDescent="0.25">
      <c r="A25" s="89">
        <v>2025</v>
      </c>
      <c r="B25" s="108" t="s">
        <v>7</v>
      </c>
      <c r="C25" s="94">
        <f t="shared" si="0"/>
        <v>40395</v>
      </c>
      <c r="D25" s="97">
        <v>6898</v>
      </c>
      <c r="E25" s="97">
        <v>18831</v>
      </c>
      <c r="F25" s="97">
        <v>14666</v>
      </c>
      <c r="G25" s="95">
        <f t="shared" si="119"/>
        <v>-0.12156137871044903</v>
      </c>
      <c r="H25" s="95">
        <f t="shared" si="120"/>
        <v>0.52005288673424421</v>
      </c>
      <c r="I25" s="95">
        <f t="shared" si="121"/>
        <v>-0.26955003878975947</v>
      </c>
      <c r="J25" s="95">
        <f t="shared" si="122"/>
        <v>-6.389225761154016E-2</v>
      </c>
      <c r="K25" s="96">
        <f t="shared" si="123"/>
        <v>-0.148641301560272</v>
      </c>
      <c r="L25" s="95">
        <f t="shared" si="124"/>
        <v>9.6464573385424135E-2</v>
      </c>
      <c r="M25" s="95">
        <f t="shared" si="125"/>
        <v>-0.1758248163836319</v>
      </c>
      <c r="N25" s="95">
        <f t="shared" si="126"/>
        <v>-0.18067067783060542</v>
      </c>
      <c r="O25" s="95">
        <f t="shared" si="127"/>
        <v>-0.12156137871044903</v>
      </c>
      <c r="P25" s="95">
        <f t="shared" si="128"/>
        <v>0.52005288673424421</v>
      </c>
      <c r="Q25" s="95">
        <f t="shared" si="129"/>
        <v>-0.26955003878975947</v>
      </c>
      <c r="R25" s="95">
        <f t="shared" si="130"/>
        <v>-6.389225761154016E-2</v>
      </c>
    </row>
    <row r="26" spans="1:18" x14ac:dyDescent="0.25">
      <c r="A26"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26"/>
  <sheetViews>
    <sheetView workbookViewId="0">
      <pane xSplit="2" ySplit="5" topLeftCell="C6" activePane="bottomRight" state="frozen"/>
      <selection pane="topRight" activeCell="C1" sqref="C1"/>
      <selection pane="bottomLeft" activeCell="A6" sqref="A6"/>
      <selection pane="bottomRight" activeCell="I18" sqref="I18"/>
    </sheetView>
  </sheetViews>
  <sheetFormatPr baseColWidth="10" defaultColWidth="11.33203125" defaultRowHeight="13.2" x14ac:dyDescent="0.25"/>
  <cols>
    <col min="1" max="1" width="6.33203125" style="89" customWidth="1"/>
    <col min="2" max="2" width="9.33203125" style="89" customWidth="1"/>
    <col min="3" max="3" width="19" style="89" customWidth="1"/>
    <col min="4" max="5" width="9.109375" style="89" customWidth="1"/>
    <col min="6" max="6" width="9.77734375" style="89" bestFit="1"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5" t="s">
        <v>80</v>
      </c>
      <c r="H4" s="115"/>
      <c r="I4" s="115"/>
      <c r="J4" s="115"/>
      <c r="K4" s="115" t="s">
        <v>81</v>
      </c>
      <c r="L4" s="115"/>
      <c r="M4" s="115"/>
      <c r="N4" s="115"/>
      <c r="O4" s="115" t="s">
        <v>82</v>
      </c>
      <c r="P4" s="115"/>
      <c r="Q4" s="115"/>
      <c r="R4" s="115"/>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5" si="0">+D6+E6+F6</f>
        <v>1556875.98</v>
      </c>
      <c r="D6" s="97">
        <v>141822.03000000003</v>
      </c>
      <c r="E6" s="97">
        <v>605939.37999999989</v>
      </c>
      <c r="F6" s="97">
        <v>809114.57000000007</v>
      </c>
      <c r="G6" s="95"/>
      <c r="H6" s="95"/>
      <c r="I6" s="95"/>
      <c r="J6" s="95"/>
      <c r="K6" s="96"/>
      <c r="L6" s="95"/>
      <c r="M6" s="95"/>
      <c r="N6" s="95"/>
      <c r="O6" s="95"/>
      <c r="P6" s="95"/>
      <c r="Q6" s="95"/>
      <c r="R6" s="95"/>
    </row>
    <row r="7" spans="1:24" x14ac:dyDescent="0.25">
      <c r="A7" s="89">
        <v>2020</v>
      </c>
      <c r="B7" s="93" t="s">
        <v>9</v>
      </c>
      <c r="C7" s="94">
        <f t="shared" si="0"/>
        <v>2833677.3899999997</v>
      </c>
      <c r="D7" s="97">
        <v>324991.02999999997</v>
      </c>
      <c r="E7" s="97">
        <v>1000765.4399999997</v>
      </c>
      <c r="F7" s="97">
        <v>1507920.9200000002</v>
      </c>
      <c r="G7" s="95"/>
      <c r="H7" s="95"/>
      <c r="I7" s="95"/>
      <c r="J7" s="95"/>
      <c r="K7" s="96"/>
      <c r="L7" s="95"/>
      <c r="M7" s="95"/>
      <c r="N7" s="95"/>
      <c r="O7" s="95"/>
      <c r="P7" s="95"/>
      <c r="Q7" s="95"/>
      <c r="R7" s="95"/>
    </row>
    <row r="8" spans="1:24" x14ac:dyDescent="0.25">
      <c r="A8" s="89">
        <v>2020</v>
      </c>
      <c r="B8" s="93" t="s">
        <v>10</v>
      </c>
      <c r="C8" s="94">
        <f t="shared" si="0"/>
        <v>3098789.5100000007</v>
      </c>
      <c r="D8" s="97">
        <v>385969.62</v>
      </c>
      <c r="E8" s="97">
        <v>1268975.9000000004</v>
      </c>
      <c r="F8" s="97">
        <v>1443843.99</v>
      </c>
      <c r="G8" s="95"/>
      <c r="H8" s="95"/>
      <c r="I8" s="95"/>
      <c r="J8" s="95"/>
      <c r="K8" s="96"/>
      <c r="L8" s="95"/>
      <c r="M8" s="95"/>
      <c r="N8" s="95"/>
      <c r="O8" s="95"/>
      <c r="P8" s="95"/>
      <c r="Q8" s="95"/>
      <c r="R8" s="95"/>
    </row>
    <row r="9" spans="1:24" x14ac:dyDescent="0.25">
      <c r="A9" s="89">
        <v>2021</v>
      </c>
      <c r="B9" s="93" t="s">
        <v>7</v>
      </c>
      <c r="C9" s="94">
        <f t="shared" si="0"/>
        <v>3409312.0399999991</v>
      </c>
      <c r="D9" s="97">
        <v>340129.3600000001</v>
      </c>
      <c r="E9" s="97">
        <v>1204612.02</v>
      </c>
      <c r="F9" s="97">
        <v>1864570.6599999992</v>
      </c>
      <c r="G9" s="95"/>
      <c r="H9" s="95"/>
      <c r="I9" s="95"/>
      <c r="J9" s="95"/>
      <c r="K9" s="96"/>
      <c r="L9" s="95"/>
      <c r="M9" s="95"/>
      <c r="N9" s="95"/>
      <c r="O9" s="95"/>
      <c r="P9" s="95"/>
      <c r="Q9" s="95"/>
      <c r="R9" s="95"/>
    </row>
    <row r="10" spans="1:24" x14ac:dyDescent="0.25">
      <c r="A10" s="89">
        <v>2021</v>
      </c>
      <c r="B10" s="93" t="s">
        <v>8</v>
      </c>
      <c r="C10" s="94">
        <f t="shared" si="0"/>
        <v>3561829.9700000007</v>
      </c>
      <c r="D10" s="97">
        <v>323382.53999999998</v>
      </c>
      <c r="E10" s="97">
        <v>1307395.0900000003</v>
      </c>
      <c r="F10" s="97">
        <v>1931052.34</v>
      </c>
      <c r="G10" s="95">
        <f t="shared" ref="G10" si="1">C10/C6-1</f>
        <v>1.2878058469371472</v>
      </c>
      <c r="H10" s="95">
        <f t="shared" ref="H10:J10" si="2">D10/D6-1</f>
        <v>1.2801996276601026</v>
      </c>
      <c r="I10" s="95">
        <f t="shared" si="2"/>
        <v>1.157633474820535</v>
      </c>
      <c r="J10" s="95">
        <f t="shared" si="2"/>
        <v>1.3866241093643881</v>
      </c>
      <c r="K10" s="96">
        <f>SUM(C7:C10)/SUM(C6:C6)-1</f>
        <v>7.2881418146100501</v>
      </c>
      <c r="L10" s="95">
        <f>SUM(D7:D10)/SUM(D6:D6)-1</f>
        <v>8.6915306458383075</v>
      </c>
      <c r="M10" s="95">
        <f>SUM(E7:E10)/SUM(E6:E6)-1</f>
        <v>6.8914634166869977</v>
      </c>
      <c r="N10" s="95">
        <f>SUM(F7:F10)/SUM(F6:F6)-1</f>
        <v>7.3392243325935898</v>
      </c>
      <c r="O10" s="95">
        <f>IF($B10="I",C10/C6-1,IF($B10="II",SUM(C9:C10)/SUM(C6:C6)-1,IF($B10="III",SUM(C8:C10)/SUM(C6:C6)-1,IF($B10="IV",SUM(C7:C10)/SUM(C6:C6)-1,"NA"))))</f>
        <v>3.4776476094133075</v>
      </c>
      <c r="P10" s="95">
        <f>IF($B10="I",D10/D6-1,IF($B10="II",SUM(D9:D10)/SUM(D6:D6)-1,IF($B10="III",SUM(D8:D10)/SUM(D6:D6)-1,IF($B10="IV",SUM(D7:D10)/SUM(D6:D6)-1,"NA"))))</f>
        <v>3.6784826024560502</v>
      </c>
      <c r="Q10" s="95">
        <f>IF($B10="I",E10/E6-1,IF($B10="II",SUM(E9:E10)/SUM(E6:E6)-1,IF($B10="III",SUM(E8:E10)/SUM(E6:E6)-1,IF($B10="IV",SUM(E7:E10)/SUM(E6:E6)-1,"NA"))))</f>
        <v>3.1456409550407516</v>
      </c>
      <c r="R10" s="95">
        <f>IF($B10="I",F10/F6-1,IF($B10="II",SUM(F9:F10)/SUM(F6:F6)-1,IF($B10="III",SUM(F8:F10)/SUM(F6:F6)-1,IF($B10="IV",SUM(F7:F10)/SUM(F6:F6)-1,"NA"))))</f>
        <v>3.6910822530361784</v>
      </c>
    </row>
    <row r="11" spans="1:24" x14ac:dyDescent="0.25">
      <c r="A11" s="89">
        <v>2021</v>
      </c>
      <c r="B11" s="93" t="s">
        <v>9</v>
      </c>
      <c r="C11" s="94">
        <f t="shared" si="0"/>
        <v>3765551.54</v>
      </c>
      <c r="D11" s="97">
        <v>266550.31000000006</v>
      </c>
      <c r="E11" s="97">
        <v>1319109.3800000001</v>
      </c>
      <c r="F11" s="97">
        <v>2179891.8499999996</v>
      </c>
      <c r="G11" s="95">
        <f t="shared" ref="G11" si="3">C11/C7-1</f>
        <v>0.32885682515891501</v>
      </c>
      <c r="H11" s="95">
        <f t="shared" ref="H11" si="4">D11/D7-1</f>
        <v>-0.17982256310274136</v>
      </c>
      <c r="I11" s="95">
        <f t="shared" ref="I11" si="5">E11/E7-1</f>
        <v>0.3181004531891114</v>
      </c>
      <c r="J11" s="95">
        <f t="shared" ref="J11" si="6">F11/F7-1</f>
        <v>0.44562743383121139</v>
      </c>
      <c r="K11" s="96">
        <f>SUM(C8:C11)/SUM(C6:C7)-1</f>
        <v>2.1511934587871782</v>
      </c>
      <c r="L11" s="95">
        <f>SUM(D8:D11)/SUM(D6:D7)-1</f>
        <v>1.8191838291756448</v>
      </c>
      <c r="M11" s="95">
        <f>SUM(E8:E11)/SUM(E6:E7)-1</f>
        <v>2.1742559843693017</v>
      </c>
      <c r="N11" s="95">
        <f>SUM(F8:F11)/SUM(F6:F7)-1</f>
        <v>2.2020911513962171</v>
      </c>
      <c r="O11" s="95">
        <f>IF($B11="I",C11/C7-1,IF($B11="II",SUM(C10:C11)/SUM(C6:C7)-1,IF($B11="III",SUM(C9:C11)/SUM(C6:C7)-1,IF($B11="IV",SUM(C8:C11)/SUM(C6:C7)-1,"NA"))))</f>
        <v>1.4454078211102583</v>
      </c>
      <c r="P11" s="95">
        <f>IF($B11="I",D11/D7-1,IF($B11="II",SUM(D10:D11)/SUM(D6:D7)-1,IF($B11="III",SUM(D9:D11)/SUM(D6:D7)-1,IF($B11="IV",SUM(D8:D11)/SUM(D6:D7)-1,"NA"))))</f>
        <v>0.99236544495991641</v>
      </c>
      <c r="Q11" s="95">
        <f>IF($B11="I",E11/E7-1,IF($B11="II",SUM(E10:E11)/SUM(E6:E7)-1,IF($B11="III",SUM(E9:E11)/SUM(E6:E7)-1,IF($B11="IV",SUM(E8:E11)/SUM(E6:E7)-1,"NA"))))</f>
        <v>1.3844557147715539</v>
      </c>
      <c r="R11" s="95">
        <f>IF($B11="I",F11/F7-1,IF($B11="II",SUM(F10:F11)/SUM(F6:F7)-1,IF($B11="III",SUM(F9:F11)/SUM(F6:F7)-1,IF($B11="IV",SUM(F8:F11)/SUM(F6:F7)-1,"NA"))))</f>
        <v>1.5789483483483449</v>
      </c>
    </row>
    <row r="12" spans="1:24" x14ac:dyDescent="0.25">
      <c r="A12" s="89">
        <v>2021</v>
      </c>
      <c r="B12" s="93" t="s">
        <v>10</v>
      </c>
      <c r="C12" s="94">
        <f t="shared" si="0"/>
        <v>3936963.37</v>
      </c>
      <c r="D12" s="97">
        <v>446743.57</v>
      </c>
      <c r="E12" s="97">
        <v>1614479.8299999998</v>
      </c>
      <c r="F12" s="97">
        <v>1875739.9700000002</v>
      </c>
      <c r="G12" s="95">
        <f t="shared" ref="G12" si="7">C12/C8-1</f>
        <v>0.2704842833936143</v>
      </c>
      <c r="H12" s="95">
        <f t="shared" ref="H12" si="8">D12/D8-1</f>
        <v>0.15745785898900544</v>
      </c>
      <c r="I12" s="95">
        <f t="shared" ref="I12" si="9">E12/E8-1</f>
        <v>0.27226989101999455</v>
      </c>
      <c r="J12" s="95">
        <f t="shared" ref="J12" si="10">F12/F8-1</f>
        <v>0.29912925703281856</v>
      </c>
      <c r="K12" s="96">
        <f>SUM(C9:C12)/SUM(C6:C8)-1</f>
        <v>0.9592716150285272</v>
      </c>
      <c r="L12" s="95">
        <f>SUM(D9:D12)/SUM(D6:D8)-1</f>
        <v>0.6144860962701546</v>
      </c>
      <c r="M12" s="95">
        <f>SUM(E9:E12)/SUM(E6:E8)-1</f>
        <v>0.8936720902729427</v>
      </c>
      <c r="N12" s="95">
        <f>SUM(F9:F12)/SUM(F6:F8)-1</f>
        <v>1.0876113849838118</v>
      </c>
      <c r="O12" s="95">
        <f>IF($B12="I",C12/C8-1,IF($B12="II",SUM(C11:C12)/SUM(C7:C8)-1,IF($B12="III",SUM(C10:C12)/SUM(C6:C8)-1,IF($B12="IV",SUM(C9:C12)/SUM(C6:C8)-1,"NA"))))</f>
        <v>0.9592716150285272</v>
      </c>
      <c r="P12" s="95">
        <f>IF($B12="I",D12/D8-1,IF($B12="II",SUM(D11:D12)/SUM(D7:D8)-1,IF($B12="III",SUM(D10:D12)/SUM(D6:D8)-1,IF($B12="IV",SUM(D9:D12)/SUM(D6:D8)-1,"NA"))))</f>
        <v>0.6144860962701546</v>
      </c>
      <c r="Q12" s="95">
        <f>IF($B12="I",E12/E8-1,IF($B12="II",SUM(E11:E12)/SUM(E7:E8)-1,IF($B12="III",SUM(E10:E12)/SUM(E6:E8)-1,IF($B12="IV",SUM(E9:E12)/SUM(E6:E8)-1,"NA"))))</f>
        <v>0.8936720902729427</v>
      </c>
      <c r="R12" s="95">
        <f>IF($B12="I",F12/F8-1,IF($B12="II",SUM(F11:F12)/SUM(F7:F8)-1,IF($B12="III",SUM(F10:F12)/SUM(F6:F8)-1,IF($B12="IV",SUM(F9:F12)/SUM(F6:F8)-1,"NA"))))</f>
        <v>1.0876113849838118</v>
      </c>
    </row>
    <row r="13" spans="1:24" x14ac:dyDescent="0.25">
      <c r="A13" s="89">
        <v>2022</v>
      </c>
      <c r="B13" s="93" t="s">
        <v>7</v>
      </c>
      <c r="C13" s="94">
        <f t="shared" si="0"/>
        <v>4103669.0999999996</v>
      </c>
      <c r="D13" s="97">
        <v>365485.64999999997</v>
      </c>
      <c r="E13" s="97">
        <v>1669342.33</v>
      </c>
      <c r="F13" s="97">
        <v>2068841.1199999999</v>
      </c>
      <c r="G13" s="95">
        <f t="shared" ref="G13" si="11">C13/C9-1</f>
        <v>0.20366486019859908</v>
      </c>
      <c r="H13" s="95">
        <f t="shared" ref="H13" si="12">D13/D9-1</f>
        <v>7.4548959842807516E-2</v>
      </c>
      <c r="I13" s="95">
        <f t="shared" ref="I13" si="13">E13/E9-1</f>
        <v>0.38579252264143937</v>
      </c>
      <c r="J13" s="95">
        <f t="shared" ref="J13" si="14">F13/F9-1</f>
        <v>0.10955361702409316</v>
      </c>
      <c r="K13" s="96">
        <f t="shared" ref="K13" si="15">SUM(C10:C13)/SUM(C6:C9)-1</f>
        <v>0.41008354634647004</v>
      </c>
      <c r="L13" s="95">
        <f t="shared" ref="L13" si="16">SUM(D10:D13)/SUM(D6:D9)-1</f>
        <v>0.17541111413377974</v>
      </c>
      <c r="M13" s="95">
        <f t="shared" ref="M13" si="17">SUM(E10:E13)/SUM(E6:E9)-1</f>
        <v>0.44850553786491343</v>
      </c>
      <c r="N13" s="95">
        <f t="shared" ref="N13" si="18">SUM(F10:F13)/SUM(F6:F9)-1</f>
        <v>0.43197878916761678</v>
      </c>
      <c r="O13" s="95">
        <f t="shared" ref="O13" si="19">IF($B13="I",C13/C9-1,IF($B13="II",SUM(C12:C13)/SUM(C8:C9)-1,IF($B13="III",SUM(C11:C13)/SUM(C7:C9)-1,IF($B13="IV",SUM(C10:C13)/SUM(C6:C9)-1,"NA"))))</f>
        <v>0.20366486019859908</v>
      </c>
      <c r="P13" s="95">
        <f t="shared" ref="P13" si="20">IF($B13="I",D13/D9-1,IF($B13="II",SUM(D12:D13)/SUM(D8:D9)-1,IF($B13="III",SUM(D11:D13)/SUM(D7:D9)-1,IF($B13="IV",SUM(D10:D13)/SUM(D6:D9)-1,"NA"))))</f>
        <v>7.4548959842807516E-2</v>
      </c>
      <c r="Q13" s="95">
        <f t="shared" ref="Q13" si="21">IF($B13="I",E13/E9-1,IF($B13="II",SUM(E12:E13)/SUM(E8:E9)-1,IF($B13="III",SUM(E11:E13)/SUM(E7:E9)-1,IF($B13="IV",SUM(E10:E13)/SUM(E6:E9)-1,"NA"))))</f>
        <v>0.38579252264143937</v>
      </c>
      <c r="R13" s="95">
        <f t="shared" ref="R13" si="22">IF($B13="I",F13/F9-1,IF($B13="II",SUM(F12:F13)/SUM(F8:F9)-1,IF($B13="III",SUM(F11:F13)/SUM(F7:F9)-1,IF($B13="IV",SUM(F10:F13)/SUM(F6:F9)-1,"NA"))))</f>
        <v>0.10955361702409316</v>
      </c>
    </row>
    <row r="14" spans="1:24" x14ac:dyDescent="0.25">
      <c r="A14" s="89">
        <v>2022</v>
      </c>
      <c r="B14" s="93" t="s">
        <v>8</v>
      </c>
      <c r="C14" s="94">
        <f t="shared" si="0"/>
        <v>4220691.0899999989</v>
      </c>
      <c r="D14" s="97">
        <v>397993.06999999989</v>
      </c>
      <c r="E14" s="97">
        <v>1524193.7399999995</v>
      </c>
      <c r="F14" s="97">
        <v>2298504.2799999998</v>
      </c>
      <c r="G14" s="95">
        <f t="shared" ref="G14" si="23">C14/C10-1</f>
        <v>0.18497826273273743</v>
      </c>
      <c r="H14" s="95">
        <f t="shared" ref="H14" si="24">D14/D10-1</f>
        <v>0.23071910437712528</v>
      </c>
      <c r="I14" s="95">
        <f t="shared" ref="I14" si="25">E14/E10-1</f>
        <v>0.16582489230550745</v>
      </c>
      <c r="J14" s="95">
        <f t="shared" ref="J14" si="26">F14/F10-1</f>
        <v>0.19028585211729676</v>
      </c>
      <c r="K14" s="96">
        <f t="shared" ref="K14" si="27">SUM(C11:C14)/SUM(C7:C10)-1</f>
        <v>0.24204594325387041</v>
      </c>
      <c r="L14" s="95">
        <f t="shared" ref="L14" si="28">SUM(D11:D14)/SUM(D7:D10)-1</f>
        <v>7.4428587169674598E-2</v>
      </c>
      <c r="M14" s="95">
        <f t="shared" ref="M14" si="29">SUM(E11:E14)/SUM(E7:E10)-1</f>
        <v>0.2813566719512397</v>
      </c>
      <c r="N14" s="95">
        <f t="shared" ref="N14" si="30">SUM(F11:F14)/SUM(F7:F10)-1</f>
        <v>0.248331551757486</v>
      </c>
      <c r="O14" s="95">
        <f t="shared" ref="O14" si="31">IF($B14="I",C14/C10-1,IF($B14="II",SUM(C13:C14)/SUM(C9:C10)-1,IF($B14="III",SUM(C12:C14)/SUM(C8:C10)-1,IF($B14="IV",SUM(C11:C14)/SUM(C7:C10)-1,"NA"))))</f>
        <v>0.19411714437302052</v>
      </c>
      <c r="P14" s="95">
        <f t="shared" ref="P14" si="32">IF($B14="I",D14/D10-1,IF($B14="II",SUM(D13:D14)/SUM(D9:D10)-1,IF($B14="III",SUM(D12:D14)/SUM(D8:D10)-1,IF($B14="IV",SUM(D11:D14)/SUM(D7:D10)-1,"NA"))))</f>
        <v>0.15066319081843105</v>
      </c>
      <c r="Q14" s="95">
        <f t="shared" ref="Q14" si="33">IF($B14="I",E14/E10-1,IF($B14="II",SUM(E13:E14)/SUM(E9:E10)-1,IF($B14="III",SUM(E12:E14)/SUM(E8:E10)-1,IF($B14="IV",SUM(E11:E14)/SUM(E7:E10)-1,"NA"))))</f>
        <v>0.27130853144758782</v>
      </c>
      <c r="R14" s="95">
        <f t="shared" ref="R14" si="34">IF($B14="I",F14/F10-1,IF($B14="II",SUM(F13:F14)/SUM(F9:F10)-1,IF($B14="III",SUM(F12:F14)/SUM(F8:F10)-1,IF($B14="IV",SUM(F11:F14)/SUM(F7:F10)-1,"NA"))))</f>
        <v>0.15062676140385922</v>
      </c>
    </row>
    <row r="15" spans="1:24" x14ac:dyDescent="0.25">
      <c r="A15" s="89">
        <v>2022</v>
      </c>
      <c r="B15" s="93" t="s">
        <v>9</v>
      </c>
      <c r="C15" s="94">
        <f t="shared" si="0"/>
        <v>3919084.9999999991</v>
      </c>
      <c r="D15" s="97">
        <v>339771.83000000007</v>
      </c>
      <c r="E15" s="97">
        <v>1589068.4999999995</v>
      </c>
      <c r="F15" s="97">
        <v>1990244.6699999997</v>
      </c>
      <c r="G15" s="95">
        <f t="shared" ref="G15" si="35">C15/C11-1</f>
        <v>4.0773166525294391E-2</v>
      </c>
      <c r="H15" s="95">
        <f t="shared" ref="H15" si="36">D15/D11-1</f>
        <v>0.27470056215653993</v>
      </c>
      <c r="I15" s="95">
        <f t="shared" ref="I15" si="37">E15/E11-1</f>
        <v>0.20465256641568219</v>
      </c>
      <c r="J15" s="95">
        <f t="shared" ref="J15" si="38">F15/F11-1</f>
        <v>-8.6998435266410157E-2</v>
      </c>
      <c r="K15" s="96">
        <f t="shared" ref="K15" si="39">SUM(C12:C15)/SUM(C8:C11)-1</f>
        <v>0.16948634824175057</v>
      </c>
      <c r="L15" s="95">
        <f t="shared" ref="L15" si="40">SUM(D12:D15)/SUM(D8:D11)-1</f>
        <v>0.17777859521832373</v>
      </c>
      <c r="M15" s="95">
        <f t="shared" ref="M15" si="41">SUM(E12:E15)/SUM(E8:E11)-1</f>
        <v>0.25430755186770204</v>
      </c>
      <c r="N15" s="95">
        <f t="shared" ref="N15" si="42">SUM(F12:F15)/SUM(F8:F11)-1</f>
        <v>0.10970910257253452</v>
      </c>
      <c r="O15" s="95">
        <f t="shared" ref="O15" si="43">IF($B15="I",C15/C11-1,IF($B15="II",SUM(C14:C15)/SUM(C10:C11)-1,IF($B15="III",SUM(C13:C15)/SUM(C9:C11)-1,IF($B15="IV",SUM(C12:C15)/SUM(C8:C11)-1,"NA"))))</f>
        <v>0.14033665327068934</v>
      </c>
      <c r="P15" s="95">
        <f t="shared" ref="P15" si="44">IF($B15="I",D15/D11-1,IF($B15="II",SUM(D14:D15)/SUM(D10:D11)-1,IF($B15="III",SUM(D13:D15)/SUM(D9:D11)-1,IF($B15="IV",SUM(D12:D15)/SUM(D8:D11)-1,"NA"))))</f>
        <v>0.18621156535324612</v>
      </c>
      <c r="Q15" s="95">
        <f t="shared" ref="Q15" si="45">IF($B15="I",E15/E11-1,IF($B15="II",SUM(E14:E15)/SUM(E10:E11)-1,IF($B15="III",SUM(E13:E15)/SUM(E9:E11)-1,IF($B15="IV",SUM(E12:E15)/SUM(E8:E11)-1,"NA"))))</f>
        <v>0.24835790884552256</v>
      </c>
      <c r="R15" s="95">
        <f t="shared" ref="R15" si="46">IF($B15="I",F15/F11-1,IF($B15="II",SUM(F14:F15)/SUM(F10:F11)-1,IF($B15="III",SUM(F13:F15)/SUM(F9:F11)-1,IF($B15="IV",SUM(F12:F15)/SUM(F8:F11)-1,"NA"))))</f>
        <v>6.3940133961846168E-2</v>
      </c>
    </row>
    <row r="16" spans="1:24" x14ac:dyDescent="0.25">
      <c r="A16" s="89">
        <v>2022</v>
      </c>
      <c r="B16" s="93" t="s">
        <v>10</v>
      </c>
      <c r="C16" s="94">
        <f t="shared" si="0"/>
        <v>3475838.71</v>
      </c>
      <c r="D16" s="97">
        <v>351674.80999999994</v>
      </c>
      <c r="E16" s="97">
        <v>1319724.1699999997</v>
      </c>
      <c r="F16" s="97">
        <v>1804439.7300000002</v>
      </c>
      <c r="G16" s="95">
        <f t="shared" ref="G16" si="47">C16/C12-1</f>
        <v>-0.11712698764581098</v>
      </c>
      <c r="H16" s="95">
        <f t="shared" ref="H16" si="48">D16/D12-1</f>
        <v>-0.21280386867123813</v>
      </c>
      <c r="I16" s="95">
        <f t="shared" ref="I16" si="49">E16/E12-1</f>
        <v>-0.18257004796399356</v>
      </c>
      <c r="J16" s="95">
        <f t="shared" ref="J16" si="50">F16/F12-1</f>
        <v>-3.8011793287104689E-2</v>
      </c>
      <c r="K16" s="96">
        <f t="shared" ref="K16" si="51">SUM(C13:C16)/SUM(C9:C12)-1</f>
        <v>7.1258786115874218E-2</v>
      </c>
      <c r="L16" s="95">
        <f t="shared" ref="L16" si="52">SUM(D13:D16)/SUM(D9:D12)-1</f>
        <v>5.6739724029920557E-2</v>
      </c>
      <c r="M16" s="95">
        <f t="shared" ref="M16" si="53">SUM(E13:E16)/SUM(E9:E12)-1</f>
        <v>0.12059880707426318</v>
      </c>
      <c r="N16" s="95">
        <f t="shared" ref="N16" si="54">SUM(F13:F16)/SUM(F9:F12)-1</f>
        <v>3.9582842122044548E-2</v>
      </c>
      <c r="O16" s="95">
        <f t="shared" ref="O16" si="55">IF($B16="I",C16/C12-1,IF($B16="II",SUM(C15:C16)/SUM(C11:C12)-1,IF($B16="III",SUM(C14:C16)/SUM(C10:C12)-1,IF($B16="IV",SUM(C13:C16)/SUM(C9:C12)-1,"NA"))))</f>
        <v>7.1258786115874218E-2</v>
      </c>
      <c r="P16" s="95">
        <f t="shared" ref="P16" si="56">IF($B16="I",D16/D12-1,IF($B16="II",SUM(D15:D16)/SUM(D11:D12)-1,IF($B16="III",SUM(D14:D16)/SUM(D10:D12)-1,IF($B16="IV",SUM(D13:D16)/SUM(D9:D12)-1,"NA"))))</f>
        <v>5.6739724029920557E-2</v>
      </c>
      <c r="Q16" s="95">
        <f t="shared" ref="Q16" si="57">IF($B16="I",E16/E12-1,IF($B16="II",SUM(E15:E16)/SUM(E11:E12)-1,IF($B16="III",SUM(E14:E16)/SUM(E10:E12)-1,IF($B16="IV",SUM(E13:E16)/SUM(E9:E12)-1,"NA"))))</f>
        <v>0.12059880707426318</v>
      </c>
      <c r="R16" s="95">
        <f t="shared" ref="R16" si="58">IF($B16="I",F16/F12-1,IF($B16="II",SUM(F15:F16)/SUM(F11:F12)-1,IF($B16="III",SUM(F14:F16)/SUM(F10:F12)-1,IF($B16="IV",SUM(F13:F16)/SUM(F9:F12)-1,"NA"))))</f>
        <v>3.9582842122044548E-2</v>
      </c>
    </row>
    <row r="17" spans="1:18" x14ac:dyDescent="0.25">
      <c r="A17" s="89">
        <v>2023</v>
      </c>
      <c r="B17" s="93" t="s">
        <v>7</v>
      </c>
      <c r="C17" s="94">
        <f t="shared" si="0"/>
        <v>3922435.6</v>
      </c>
      <c r="D17" s="97">
        <v>254728.41</v>
      </c>
      <c r="E17" s="97">
        <v>1736948.0500000003</v>
      </c>
      <c r="F17" s="97">
        <v>1930759.14</v>
      </c>
      <c r="G17" s="95">
        <f t="shared" ref="G17:G18" si="59">C17/C13-1</f>
        <v>-4.4163770417063986E-2</v>
      </c>
      <c r="H17" s="95">
        <f t="shared" ref="H17:H18" si="60">D17/D13-1</f>
        <v>-0.30304128219534743</v>
      </c>
      <c r="I17" s="95">
        <f t="shared" ref="I17:I18" si="61">E17/E13-1</f>
        <v>4.049841592407244E-2</v>
      </c>
      <c r="J17" s="95">
        <f t="shared" ref="J17:J18" si="62">F17/F13-1</f>
        <v>-6.6743636650068106E-2</v>
      </c>
      <c r="K17" s="96">
        <f t="shared" ref="K17:K18" si="63">SUM(C14:C17)/SUM(C10:C13)-1</f>
        <v>1.1064306697097015E-2</v>
      </c>
      <c r="L17" s="95">
        <f t="shared" ref="L17:L18" si="64">SUM(D14:D17)/SUM(D10:D13)-1</f>
        <v>-4.1360375694658558E-2</v>
      </c>
      <c r="M17" s="95">
        <f t="shared" ref="M17:M18" si="65">SUM(E14:E17)/SUM(E10:E13)-1</f>
        <v>4.3924447200982986E-2</v>
      </c>
      <c r="N17" s="95">
        <f t="shared" ref="N17:N18" si="66">SUM(F14:F17)/SUM(F10:F13)-1</f>
        <v>-3.9199752843430691E-3</v>
      </c>
      <c r="O17" s="95">
        <f t="shared" ref="O17:O18" si="67">IF($B17="I",C17/C13-1,IF($B17="II",SUM(C16:C17)/SUM(C12:C13)-1,IF($B17="III",SUM(C15:C17)/SUM(C11:C13)-1,IF($B17="IV",SUM(C14:C17)/SUM(C10:C13)-1,"NA"))))</f>
        <v>-4.4163770417063986E-2</v>
      </c>
      <c r="P17" s="95">
        <f t="shared" ref="P17:P18" si="68">IF($B17="I",D17/D13-1,IF($B17="II",SUM(D16:D17)/SUM(D12:D13)-1,IF($B17="III",SUM(D15:D17)/SUM(D11:D13)-1,IF($B17="IV",SUM(D14:D17)/SUM(D10:D13)-1,"NA"))))</f>
        <v>-0.30304128219534743</v>
      </c>
      <c r="Q17" s="95">
        <f t="shared" ref="Q17:Q18" si="69">IF($B17="I",E17/E13-1,IF($B17="II",SUM(E16:E17)/SUM(E12:E13)-1,IF($B17="III",SUM(E15:E17)/SUM(E11:E13)-1,IF($B17="IV",SUM(E14:E17)/SUM(E10:E13)-1,"NA"))))</f>
        <v>4.049841592407244E-2</v>
      </c>
      <c r="R17" s="95">
        <f t="shared" ref="R17:R18" si="70">IF($B17="I",F17/F13-1,IF($B17="II",SUM(F16:F17)/SUM(F12:F13)-1,IF($B17="III",SUM(F15:F17)/SUM(F11:F13)-1,IF($B17="IV",SUM(F14:F17)/SUM(F10:F13)-1,"NA"))))</f>
        <v>-6.6743636650068106E-2</v>
      </c>
    </row>
    <row r="18" spans="1:18" x14ac:dyDescent="0.25">
      <c r="A18" s="89">
        <v>2023</v>
      </c>
      <c r="B18" s="93" t="s">
        <v>8</v>
      </c>
      <c r="C18" s="94">
        <f t="shared" si="0"/>
        <v>3837556.27</v>
      </c>
      <c r="D18" s="97">
        <v>288330.52</v>
      </c>
      <c r="E18" s="97">
        <v>1535151.11</v>
      </c>
      <c r="F18" s="97">
        <v>2014074.64</v>
      </c>
      <c r="G18" s="95">
        <f t="shared" si="59"/>
        <v>-9.0775375840168149E-2</v>
      </c>
      <c r="H18" s="95">
        <f t="shared" si="60"/>
        <v>-0.2755388429250788</v>
      </c>
      <c r="I18" s="95">
        <f t="shared" si="61"/>
        <v>7.1889614242874877E-3</v>
      </c>
      <c r="J18" s="95">
        <f t="shared" si="62"/>
        <v>-0.12374553420453061</v>
      </c>
      <c r="K18" s="96">
        <f t="shared" si="63"/>
        <v>-5.4406084440004165E-2</v>
      </c>
      <c r="L18" s="95">
        <f t="shared" si="64"/>
        <v>-0.16405168270321357</v>
      </c>
      <c r="M18" s="95">
        <f t="shared" si="65"/>
        <v>8.7751673979155065E-3</v>
      </c>
      <c r="N18" s="95">
        <f t="shared" si="66"/>
        <v>-8.114221636230412E-2</v>
      </c>
      <c r="O18" s="95">
        <f t="shared" si="67"/>
        <v>-6.7797200880131414E-2</v>
      </c>
      <c r="P18" s="95">
        <f t="shared" si="68"/>
        <v>-0.28870456271525136</v>
      </c>
      <c r="Q18" s="95">
        <f t="shared" si="69"/>
        <v>2.4600658416862986E-2</v>
      </c>
      <c r="R18" s="95">
        <f t="shared" si="70"/>
        <v>-9.6743348946020991E-2</v>
      </c>
    </row>
    <row r="19" spans="1:18" x14ac:dyDescent="0.25">
      <c r="A19" s="89">
        <v>2023</v>
      </c>
      <c r="B19" s="93" t="s">
        <v>9</v>
      </c>
      <c r="C19" s="94">
        <f t="shared" si="0"/>
        <v>3888186.5600000005</v>
      </c>
      <c r="D19" s="97">
        <v>238458.15000000002</v>
      </c>
      <c r="E19" s="97">
        <v>1723679.2300000004</v>
      </c>
      <c r="F19" s="97">
        <v>1926049.1800000002</v>
      </c>
      <c r="G19" s="95">
        <f t="shared" ref="G19:G20" si="71">C19/C15-1</f>
        <v>-7.8840953947154624E-3</v>
      </c>
      <c r="H19" s="95">
        <f t="shared" ref="H19:H20" si="72">D19/D15-1</f>
        <v>-0.29818151787333291</v>
      </c>
      <c r="I19" s="95">
        <f t="shared" ref="I19:I20" si="73">E19/E15-1</f>
        <v>8.471046402342064E-2</v>
      </c>
      <c r="J19" s="95">
        <f t="shared" ref="J19:J20" si="74">F19/F15-1</f>
        <v>-3.2255074447705701E-2</v>
      </c>
      <c r="K19" s="96">
        <f t="shared" ref="K19:K20" si="75">SUM(C16:C19)/SUM(C12:C15)-1</f>
        <v>-6.5288303202153397E-2</v>
      </c>
      <c r="L19" s="95">
        <f t="shared" ref="L19:L20" si="76">SUM(D16:D19)/SUM(D12:D15)-1</f>
        <v>-0.26890568462285502</v>
      </c>
      <c r="M19" s="95">
        <f t="shared" ref="M19:M20" si="77">SUM(E16:E19)/SUM(E12:E15)-1</f>
        <v>-1.2752972275932195E-2</v>
      </c>
      <c r="N19" s="95">
        <f t="shared" ref="N19:N20" si="78">SUM(F16:F19)/SUM(F12:F15)-1</f>
        <v>-6.7774199174456928E-2</v>
      </c>
      <c r="O19" s="95">
        <f t="shared" ref="O19:O20" si="79">IF($B19="I",C19/C15-1,IF($B19="II",SUM(C18:C19)/SUM(C14:C15)-1,IF($B19="III",SUM(C17:C19)/SUM(C13:C15)-1,IF($B19="IV",SUM(C16:C19)/SUM(C12:C15)-1,"NA"))))</f>
        <v>-4.8619220387917439E-2</v>
      </c>
      <c r="P19" s="95">
        <f t="shared" ref="P19:P20" si="80">IF($B19="I",D19/D15-1,IF($B19="II",SUM(D18:D19)/SUM(D14:D15)-1,IF($B19="III",SUM(D17:D19)/SUM(D13:D15)-1,IF($B19="IV",SUM(D16:D19)/SUM(D12:D15)-1,"NA"))))</f>
        <v>-0.29162321287761861</v>
      </c>
      <c r="Q19" s="95">
        <f t="shared" ref="Q19:Q20" si="81">IF($B19="I",E19/E15-1,IF($B19="II",SUM(E18:E19)/SUM(E14:E15)-1,IF($B19="III",SUM(E17:E19)/SUM(E13:E15)-1,IF($B19="IV",SUM(E16:E19)/SUM(E12:E15)-1,"NA"))))</f>
        <v>4.4572746268254138E-2</v>
      </c>
      <c r="R19" s="95">
        <f t="shared" ref="R19:R20" si="82">IF($B19="I",F19/F15-1,IF($B19="II",SUM(F18:F19)/SUM(F14:F15)-1,IF($B19="III",SUM(F17:F19)/SUM(F13:F15)-1,IF($B19="IV",SUM(F16:F19)/SUM(F12:F15)-1,"NA"))))</f>
        <v>-7.6555283470800983E-2</v>
      </c>
    </row>
    <row r="20" spans="1:18" x14ac:dyDescent="0.25">
      <c r="A20" s="89">
        <v>2023</v>
      </c>
      <c r="B20" s="93" t="s">
        <v>10</v>
      </c>
      <c r="C20" s="94">
        <f t="shared" si="0"/>
        <v>3318659.9899999993</v>
      </c>
      <c r="D20" s="97">
        <v>321132.41000000003</v>
      </c>
      <c r="E20" s="97">
        <v>1315337.9599999997</v>
      </c>
      <c r="F20" s="97">
        <v>1682189.6199999999</v>
      </c>
      <c r="G20" s="95">
        <f t="shared" si="71"/>
        <v>-4.5220372150122201E-2</v>
      </c>
      <c r="H20" s="95">
        <f t="shared" si="72"/>
        <v>-8.6848415443801397E-2</v>
      </c>
      <c r="I20" s="95">
        <f t="shared" si="73"/>
        <v>-3.323580866144149E-3</v>
      </c>
      <c r="J20" s="95">
        <f t="shared" si="74"/>
        <v>-6.774962220544789E-2</v>
      </c>
      <c r="K20" s="96">
        <f t="shared" si="75"/>
        <v>-4.7867669086376186E-2</v>
      </c>
      <c r="L20" s="95">
        <f t="shared" si="76"/>
        <v>-0.24212642083577374</v>
      </c>
      <c r="M20" s="95">
        <f t="shared" si="77"/>
        <v>3.4214415331548009E-2</v>
      </c>
      <c r="N20" s="95">
        <f t="shared" si="78"/>
        <v>-7.4608551416952662E-2</v>
      </c>
      <c r="O20" s="95">
        <f t="shared" si="79"/>
        <v>-4.7867669086376186E-2</v>
      </c>
      <c r="P20" s="95">
        <f t="shared" si="80"/>
        <v>-0.24212642083577374</v>
      </c>
      <c r="Q20" s="95">
        <f t="shared" si="81"/>
        <v>3.4214415331548009E-2</v>
      </c>
      <c r="R20" s="95">
        <f t="shared" si="82"/>
        <v>-7.4608551416952662E-2</v>
      </c>
    </row>
    <row r="21" spans="1:18" x14ac:dyDescent="0.25">
      <c r="A21" s="89">
        <v>2024</v>
      </c>
      <c r="B21" s="93" t="s">
        <v>7</v>
      </c>
      <c r="C21" s="94">
        <f t="shared" si="0"/>
        <v>3346250.33</v>
      </c>
      <c r="D21" s="97">
        <v>236326.24</v>
      </c>
      <c r="E21" s="97">
        <v>1566354.9300000004</v>
      </c>
      <c r="F21" s="97">
        <v>1543569.16</v>
      </c>
      <c r="G21" s="95">
        <f t="shared" ref="G21" si="83">C21/C17-1</f>
        <v>-0.14689476864833673</v>
      </c>
      <c r="H21" s="95">
        <f t="shared" ref="H21" si="84">D21/D17-1</f>
        <v>-7.224231486389765E-2</v>
      </c>
      <c r="I21" s="95">
        <f t="shared" ref="I21" si="85">E21/E17-1</f>
        <v>-9.8214290289223016E-2</v>
      </c>
      <c r="J21" s="95">
        <f t="shared" ref="J21" si="86">F21/F17-1</f>
        <v>-0.20053769109698483</v>
      </c>
      <c r="K21" s="96">
        <f t="shared" ref="K21" si="87">SUM(C18:C21)/SUM(C14:C17)-1</f>
        <v>-7.3844351154891075E-2</v>
      </c>
      <c r="L21" s="95">
        <f t="shared" ref="L21" si="88">SUM(D18:D21)/SUM(D14:D17)-1</f>
        <v>-0.19336926395784471</v>
      </c>
      <c r="M21" s="95">
        <f t="shared" ref="M21" si="89">SUM(E18:E21)/SUM(E14:E17)-1</f>
        <v>-4.7668626288774885E-3</v>
      </c>
      <c r="N21" s="95">
        <f t="shared" ref="N21" si="90">SUM(F18:F21)/SUM(F14:F17)-1</f>
        <v>-0.10693803589565198</v>
      </c>
      <c r="O21" s="95">
        <f t="shared" ref="O21" si="91">IF($B21="I",C21/C17-1,IF($B21="II",SUM(C20:C21)/SUM(C16:C17)-1,IF($B21="III",SUM(C19:C21)/SUM(C15:C17)-1,IF($B21="IV",SUM(C18:C21)/SUM(C14:C17)-1,"NA"))))</f>
        <v>-0.14689476864833673</v>
      </c>
      <c r="P21" s="95">
        <f t="shared" ref="P21" si="92">IF($B21="I",D21/D17-1,IF($B21="II",SUM(D20:D21)/SUM(D16:D17)-1,IF($B21="III",SUM(D19:D21)/SUM(D15:D17)-1,IF($B21="IV",SUM(D18:D21)/SUM(D14:D17)-1,"NA"))))</f>
        <v>-7.224231486389765E-2</v>
      </c>
      <c r="Q21" s="95">
        <f t="shared" ref="Q21" si="93">IF($B21="I",E21/E17-1,IF($B21="II",SUM(E20:E21)/SUM(E16:E17)-1,IF($B21="III",SUM(E19:E21)/SUM(E15:E17)-1,IF($B21="IV",SUM(E18:E21)/SUM(E14:E17)-1,"NA"))))</f>
        <v>-9.8214290289223016E-2</v>
      </c>
      <c r="R21" s="95">
        <f t="shared" ref="R21" si="94">IF($B21="I",F21/F17-1,IF($B21="II",SUM(F20:F21)/SUM(F16:F17)-1,IF($B21="III",SUM(F19:F21)/SUM(F15:F17)-1,IF($B21="IV",SUM(F18:F21)/SUM(F14:F17)-1,"NA"))))</f>
        <v>-0.20053769109698483</v>
      </c>
    </row>
    <row r="22" spans="1:18" x14ac:dyDescent="0.25">
      <c r="A22" s="89">
        <v>2024</v>
      </c>
      <c r="B22" s="93" t="s">
        <v>8</v>
      </c>
      <c r="C22" s="94">
        <f t="shared" si="0"/>
        <v>3330376.9199999995</v>
      </c>
      <c r="D22" s="97">
        <v>339137.14999999991</v>
      </c>
      <c r="E22" s="97">
        <v>1350041.43</v>
      </c>
      <c r="F22" s="97">
        <v>1641198.3399999996</v>
      </c>
      <c r="G22" s="95">
        <f t="shared" ref="G22:G23" si="95">C22/C18-1</f>
        <v>-0.13216206208228465</v>
      </c>
      <c r="H22" s="95">
        <f t="shared" ref="H22:H23" si="96">D22/D18-1</f>
        <v>0.17620968463553521</v>
      </c>
      <c r="I22" s="95">
        <f t="shared" ref="I22:I23" si="97">E22/E18-1</f>
        <v>-0.12058075507628707</v>
      </c>
      <c r="J22" s="95">
        <f t="shared" ref="J22:J23" si="98">F22/F18-1</f>
        <v>-0.18513529369497461</v>
      </c>
      <c r="K22" s="96">
        <f t="shared" ref="K22:K23" si="99">SUM(C19:C22)/SUM(C15:C18)-1</f>
        <v>-8.389632877123554E-2</v>
      </c>
      <c r="L22" s="95">
        <f t="shared" ref="L22:L23" si="100">SUM(D19:D22)/SUM(D15:D18)-1</f>
        <v>-8.0559879531365786E-2</v>
      </c>
      <c r="M22" s="95">
        <f t="shared" ref="M22:M23" si="101">SUM(E19:E22)/SUM(E15:E18)-1</f>
        <v>-3.647989419675679E-2</v>
      </c>
      <c r="N22" s="95">
        <f t="shared" ref="N22:N23" si="102">SUM(F19:F22)/SUM(F15:F18)-1</f>
        <v>-0.12229596959225697</v>
      </c>
      <c r="O22" s="95">
        <f t="shared" ref="O22:O23" si="103">IF($B22="I",C22/C18-1,IF($B22="II",SUM(C21:C22)/SUM(C17:C18)-1,IF($B22="III",SUM(C20:C22)/SUM(C16:C18)-1,IF($B22="IV",SUM(C19:C22)/SUM(C15:C18)-1,"NA"))))</f>
        <v>-0.13960898904910835</v>
      </c>
      <c r="P22" s="95">
        <f t="shared" ref="P22:P23" si="104">IF($B22="I",D22/D18-1,IF($B22="II",SUM(D21:D22)/SUM(D17:D18)-1,IF($B22="III",SUM(D20:D22)/SUM(D16:D18)-1,IF($B22="IV",SUM(D19:D22)/SUM(D15:D18)-1,"NA"))))</f>
        <v>5.9670246100179014E-2</v>
      </c>
      <c r="Q22" s="95">
        <f t="shared" ref="Q22:Q23" si="105">IF($B22="I",E22/E18-1,IF($B22="II",SUM(E21:E22)/SUM(E17:E18)-1,IF($B22="III",SUM(E20:E22)/SUM(E16:E18)-1,IF($B22="IV",SUM(E19:E22)/SUM(E15:E18)-1,"NA"))))</f>
        <v>-0.10870783023580488</v>
      </c>
      <c r="R22" s="95">
        <f t="shared" ref="R22:R23" si="106">IF($B22="I",F22/F18-1,IF($B22="II",SUM(F21:F22)/SUM(F17:F18)-1,IF($B22="III",SUM(F20:F22)/SUM(F16:F18)-1,IF($B22="IV",SUM(F19:F22)/SUM(F15:F18)-1,"NA"))))</f>
        <v>-0.19267384188745218</v>
      </c>
    </row>
    <row r="23" spans="1:18" x14ac:dyDescent="0.25">
      <c r="A23" s="89">
        <v>2024</v>
      </c>
      <c r="B23" s="107" t="s">
        <v>9</v>
      </c>
      <c r="C23" s="94">
        <f t="shared" si="0"/>
        <v>2743655.0500000007</v>
      </c>
      <c r="D23" s="97">
        <v>238379.05</v>
      </c>
      <c r="E23" s="97">
        <v>1331316.7200000004</v>
      </c>
      <c r="F23" s="97">
        <v>1173959.28</v>
      </c>
      <c r="G23" s="95">
        <f t="shared" si="95"/>
        <v>-0.29436126387927219</v>
      </c>
      <c r="H23" s="95">
        <f t="shared" si="96"/>
        <v>-3.317143909740139E-4</v>
      </c>
      <c r="I23" s="95">
        <f t="shared" si="97"/>
        <v>-0.22763081620470649</v>
      </c>
      <c r="J23" s="95">
        <f t="shared" si="98"/>
        <v>-0.39048322743243769</v>
      </c>
      <c r="K23" s="96">
        <f t="shared" si="99"/>
        <v>-0.15770114698507953</v>
      </c>
      <c r="L23" s="95">
        <f t="shared" si="100"/>
        <v>1.5733963644937177E-3</v>
      </c>
      <c r="M23" s="95">
        <f t="shared" si="101"/>
        <v>-0.11914356978742158</v>
      </c>
      <c r="N23" s="95">
        <f t="shared" si="102"/>
        <v>-0.2129430065695388</v>
      </c>
      <c r="O23" s="95">
        <f t="shared" si="103"/>
        <v>-0.19126562521243928</v>
      </c>
      <c r="P23" s="95">
        <f t="shared" si="104"/>
        <v>4.1362320577817524E-2</v>
      </c>
      <c r="Q23" s="95">
        <f t="shared" si="105"/>
        <v>-0.14973949034596779</v>
      </c>
      <c r="R23" s="95">
        <f t="shared" si="106"/>
        <v>-0.25756878314603648</v>
      </c>
    </row>
    <row r="24" spans="1:18" x14ac:dyDescent="0.25">
      <c r="A24" s="89">
        <v>2024</v>
      </c>
      <c r="B24" s="108" t="s">
        <v>10</v>
      </c>
      <c r="C24" s="94">
        <f t="shared" si="0"/>
        <v>2951911.16</v>
      </c>
      <c r="D24" s="97">
        <v>249089.78000000003</v>
      </c>
      <c r="E24" s="97">
        <v>1259107.2999999998</v>
      </c>
      <c r="F24" s="97">
        <v>1443714.0800000003</v>
      </c>
      <c r="G24" s="95">
        <f t="shared" ref="G24:G25" si="107">C24/C20-1</f>
        <v>-0.11051111927859747</v>
      </c>
      <c r="H24" s="95">
        <f t="shared" ref="H24:H25" si="108">D24/D20-1</f>
        <v>-0.22433933093206004</v>
      </c>
      <c r="I24" s="95">
        <f t="shared" ref="I24:I25" si="109">E24/E20-1</f>
        <v>-4.2749971269741116E-2</v>
      </c>
      <c r="J24" s="95">
        <f t="shared" ref="J24:J25" si="110">F24/F20-1</f>
        <v>-0.14176495750817886</v>
      </c>
      <c r="K24" s="96">
        <f t="shared" ref="K24:K25" si="111">SUM(C21:C24)/SUM(C17:C20)-1</f>
        <v>-0.17335958919238448</v>
      </c>
      <c r="L24" s="95">
        <f t="shared" ref="L24:L25" si="112">SUM(D21:D24)/SUM(D17:D20)-1</f>
        <v>-3.6019850696162981E-2</v>
      </c>
      <c r="M24" s="95">
        <f t="shared" ref="M24:M25" si="113">SUM(E21:E24)/SUM(E17:E20)-1</f>
        <v>-0.12744115706249015</v>
      </c>
      <c r="N24" s="95">
        <f t="shared" ref="N24:N25" si="114">SUM(F21:F24)/SUM(F17:F20)-1</f>
        <v>-0.23177742586977768</v>
      </c>
      <c r="O24" s="95">
        <f t="shared" ref="O24:O25" si="115">IF($B24="I",C24/C20-1,IF($B24="II",SUM(C23:C24)/SUM(C19:C20)-1,IF($B24="III",SUM(C22:C24)/SUM(C18:C20)-1,IF($B24="IV",SUM(C21:C24)/SUM(C17:C20)-1,"NA"))))</f>
        <v>-0.17335958919238448</v>
      </c>
      <c r="P24" s="95">
        <f t="shared" ref="P24:P25" si="116">IF($B24="I",D24/D20-1,IF($B24="II",SUM(D23:D24)/SUM(D19:D20)-1,IF($B24="III",SUM(D22:D24)/SUM(D18:D20)-1,IF($B24="IV",SUM(D21:D24)/SUM(D17:D20)-1,"NA"))))</f>
        <v>-3.6019850696162981E-2</v>
      </c>
      <c r="Q24" s="95">
        <f t="shared" ref="Q24:Q25" si="117">IF($B24="I",E24/E20-1,IF($B24="II",SUM(E23:E24)/SUM(E19:E20)-1,IF($B24="III",SUM(E22:E24)/SUM(E18:E20)-1,IF($B24="IV",SUM(E21:E24)/SUM(E17:E20)-1,"NA"))))</f>
        <v>-0.12744115706249015</v>
      </c>
      <c r="R24" s="95">
        <f t="shared" ref="R24:R25" si="118">IF($B24="I",F24/F20-1,IF($B24="II",SUM(F23:F24)/SUM(F19:F20)-1,IF($B24="III",SUM(F22:F24)/SUM(F18:F20)-1,IF($B24="IV",SUM(F21:F24)/SUM(F17:F20)-1,"NA"))))</f>
        <v>-0.23177742586977768</v>
      </c>
    </row>
    <row r="25" spans="1:18" x14ac:dyDescent="0.25">
      <c r="A25" s="89">
        <v>2025</v>
      </c>
      <c r="B25" s="108" t="s">
        <v>7</v>
      </c>
      <c r="C25" s="94">
        <f t="shared" si="0"/>
        <v>2905771.0099999993</v>
      </c>
      <c r="D25" s="97">
        <v>351438.11</v>
      </c>
      <c r="E25" s="97">
        <v>1134420.6999999997</v>
      </c>
      <c r="F25" s="97">
        <v>1419912.1999999997</v>
      </c>
      <c r="G25" s="95">
        <f t="shared" si="107"/>
        <v>-0.13163370237157379</v>
      </c>
      <c r="H25" s="95">
        <f t="shared" si="108"/>
        <v>0.48708882263772324</v>
      </c>
      <c r="I25" s="95">
        <f t="shared" si="109"/>
        <v>-0.27575757047606098</v>
      </c>
      <c r="J25" s="95">
        <f t="shared" si="110"/>
        <v>-8.0111058969330684E-2</v>
      </c>
      <c r="K25" s="96">
        <f t="shared" si="111"/>
        <v>-0.17087056330031825</v>
      </c>
      <c r="L25" s="95">
        <f t="shared" si="112"/>
        <v>8.6508648229815188E-2</v>
      </c>
      <c r="M25" s="95">
        <f t="shared" si="113"/>
        <v>-0.1735417390481887</v>
      </c>
      <c r="N25" s="95">
        <f t="shared" si="114"/>
        <v>-0.20752484836968998</v>
      </c>
      <c r="O25" s="95">
        <f t="shared" si="115"/>
        <v>-0.13163370237157379</v>
      </c>
      <c r="P25" s="95">
        <f t="shared" si="116"/>
        <v>0.48708882263772324</v>
      </c>
      <c r="Q25" s="95">
        <f t="shared" si="117"/>
        <v>-0.27575757047606098</v>
      </c>
      <c r="R25" s="95">
        <f t="shared" si="118"/>
        <v>-8.0111058969330684E-2</v>
      </c>
    </row>
    <row r="26" spans="1:18" x14ac:dyDescent="0.25">
      <c r="A26"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1EDB-8CD1-4A19-9D86-11077EC6AF4F}">
  <dimension ref="A1:I105"/>
  <sheetViews>
    <sheetView showGridLines="0" tabSelected="1" workbookViewId="0">
      <selection activeCell="F16" sqref="F16"/>
    </sheetView>
  </sheetViews>
  <sheetFormatPr baseColWidth="10" defaultRowHeight="13.8" x14ac:dyDescent="0.25"/>
  <cols>
    <col min="1" max="16384" width="11.5546875" style="128"/>
  </cols>
  <sheetData>
    <row r="1" spans="1:9" x14ac:dyDescent="0.25">
      <c r="A1" s="86" t="s">
        <v>11</v>
      </c>
      <c r="B1" s="86"/>
      <c r="C1" s="87"/>
    </row>
    <row r="2" spans="1:9" x14ac:dyDescent="0.25">
      <c r="A2" s="90" t="s">
        <v>215</v>
      </c>
      <c r="B2" s="90"/>
      <c r="C2" s="90"/>
    </row>
    <row r="3" spans="1:9" x14ac:dyDescent="0.25">
      <c r="A3" s="89" t="s">
        <v>216</v>
      </c>
      <c r="B3" s="89"/>
      <c r="C3" s="89"/>
    </row>
    <row r="9" spans="1:9" x14ac:dyDescent="0.25">
      <c r="A9" s="130" t="s">
        <v>0</v>
      </c>
      <c r="B9" s="130" t="s">
        <v>6</v>
      </c>
      <c r="C9" s="130" t="s">
        <v>184</v>
      </c>
      <c r="D9" s="130" t="s">
        <v>185</v>
      </c>
      <c r="E9" s="130" t="s">
        <v>186</v>
      </c>
      <c r="F9" s="130" t="s">
        <v>187</v>
      </c>
      <c r="G9" s="130" t="s">
        <v>188</v>
      </c>
      <c r="H9" s="130" t="s">
        <v>189</v>
      </c>
      <c r="I9" s="130" t="s">
        <v>85</v>
      </c>
    </row>
    <row r="10" spans="1:9" x14ac:dyDescent="0.25">
      <c r="A10" s="131" t="s">
        <v>190</v>
      </c>
      <c r="B10" s="132" t="s">
        <v>185</v>
      </c>
      <c r="C10" s="132">
        <v>45</v>
      </c>
      <c r="D10" s="132">
        <v>831</v>
      </c>
      <c r="E10" s="132">
        <v>1673</v>
      </c>
      <c r="F10" s="132">
        <v>667</v>
      </c>
      <c r="G10" s="132">
        <v>5</v>
      </c>
      <c r="H10" s="132">
        <v>31</v>
      </c>
      <c r="I10" s="132">
        <v>3252</v>
      </c>
    </row>
    <row r="11" spans="1:9" x14ac:dyDescent="0.25">
      <c r="A11" s="131"/>
      <c r="B11" s="132" t="s">
        <v>186</v>
      </c>
      <c r="C11" s="132">
        <v>12</v>
      </c>
      <c r="D11" s="132">
        <v>1723</v>
      </c>
      <c r="E11" s="132">
        <v>2204</v>
      </c>
      <c r="F11" s="132">
        <v>269</v>
      </c>
      <c r="G11" s="132"/>
      <c r="H11" s="132">
        <v>13</v>
      </c>
      <c r="I11" s="132">
        <v>4221</v>
      </c>
    </row>
    <row r="12" spans="1:9" x14ac:dyDescent="0.25">
      <c r="A12" s="131"/>
      <c r="B12" s="132" t="s">
        <v>187</v>
      </c>
      <c r="C12" s="132">
        <v>27</v>
      </c>
      <c r="D12" s="132">
        <v>1553</v>
      </c>
      <c r="E12" s="132">
        <v>2311</v>
      </c>
      <c r="F12" s="132">
        <v>663</v>
      </c>
      <c r="G12" s="132">
        <v>30</v>
      </c>
      <c r="H12" s="132">
        <v>65</v>
      </c>
      <c r="I12" s="132">
        <v>4649</v>
      </c>
    </row>
    <row r="13" spans="1:9" x14ac:dyDescent="0.25">
      <c r="A13" s="131" t="s">
        <v>191</v>
      </c>
      <c r="B13" s="132" t="s">
        <v>184</v>
      </c>
      <c r="C13" s="132">
        <v>84</v>
      </c>
      <c r="D13" s="132">
        <v>2925</v>
      </c>
      <c r="E13" s="132">
        <v>3206</v>
      </c>
      <c r="F13" s="132">
        <v>1131</v>
      </c>
      <c r="G13" s="132">
        <v>27</v>
      </c>
      <c r="H13" s="132">
        <v>175</v>
      </c>
      <c r="I13" s="132">
        <v>7548</v>
      </c>
    </row>
    <row r="14" spans="1:9" x14ac:dyDescent="0.25">
      <c r="A14" s="131"/>
      <c r="B14" s="132" t="s">
        <v>185</v>
      </c>
      <c r="C14" s="132">
        <v>91</v>
      </c>
      <c r="D14" s="132">
        <v>1423</v>
      </c>
      <c r="E14" s="132">
        <v>3649</v>
      </c>
      <c r="F14" s="132">
        <v>810</v>
      </c>
      <c r="G14" s="132">
        <v>287</v>
      </c>
      <c r="H14" s="132">
        <v>157</v>
      </c>
      <c r="I14" s="132">
        <v>6417</v>
      </c>
    </row>
    <row r="15" spans="1:9" x14ac:dyDescent="0.25">
      <c r="A15" s="131"/>
      <c r="B15" s="132" t="s">
        <v>186</v>
      </c>
      <c r="C15" s="132">
        <v>7</v>
      </c>
      <c r="D15" s="132">
        <v>4185</v>
      </c>
      <c r="E15" s="132">
        <v>3841</v>
      </c>
      <c r="F15" s="132">
        <v>1815</v>
      </c>
      <c r="G15" s="132">
        <v>354</v>
      </c>
      <c r="H15" s="132">
        <v>193</v>
      </c>
      <c r="I15" s="132">
        <v>10395</v>
      </c>
    </row>
    <row r="16" spans="1:9" x14ac:dyDescent="0.25">
      <c r="A16" s="131"/>
      <c r="B16" s="132" t="s">
        <v>187</v>
      </c>
      <c r="C16" s="132">
        <v>18</v>
      </c>
      <c r="D16" s="132">
        <v>2830</v>
      </c>
      <c r="E16" s="132">
        <v>2810</v>
      </c>
      <c r="F16" s="132">
        <v>2900</v>
      </c>
      <c r="G16" s="132">
        <v>401</v>
      </c>
      <c r="H16" s="132">
        <v>402</v>
      </c>
      <c r="I16" s="132">
        <v>9361</v>
      </c>
    </row>
    <row r="17" spans="1:9" x14ac:dyDescent="0.25">
      <c r="A17" s="131" t="s">
        <v>192</v>
      </c>
      <c r="B17" s="132" t="s">
        <v>184</v>
      </c>
      <c r="C17" s="132">
        <v>10</v>
      </c>
      <c r="D17" s="132">
        <v>1351</v>
      </c>
      <c r="E17" s="132">
        <v>1698</v>
      </c>
      <c r="F17" s="132">
        <v>852</v>
      </c>
      <c r="G17" s="132">
        <v>533</v>
      </c>
      <c r="H17" s="132">
        <v>214</v>
      </c>
      <c r="I17" s="132">
        <v>4658</v>
      </c>
    </row>
    <row r="18" spans="1:9" x14ac:dyDescent="0.25">
      <c r="A18" s="131"/>
      <c r="B18" s="132" t="s">
        <v>185</v>
      </c>
      <c r="C18" s="132">
        <v>6</v>
      </c>
      <c r="D18" s="132">
        <v>1563</v>
      </c>
      <c r="E18" s="132">
        <v>1393</v>
      </c>
      <c r="F18" s="132">
        <v>1296</v>
      </c>
      <c r="G18" s="132">
        <v>401</v>
      </c>
      <c r="H18" s="132">
        <v>164</v>
      </c>
      <c r="I18" s="132">
        <v>4823</v>
      </c>
    </row>
    <row r="19" spans="1:9" x14ac:dyDescent="0.25">
      <c r="A19" s="131"/>
      <c r="B19" s="132" t="s">
        <v>186</v>
      </c>
      <c r="C19" s="132">
        <v>63</v>
      </c>
      <c r="D19" s="132">
        <v>1847</v>
      </c>
      <c r="E19" s="132">
        <v>2760</v>
      </c>
      <c r="F19" s="132">
        <v>2130</v>
      </c>
      <c r="G19" s="132">
        <v>581</v>
      </c>
      <c r="H19" s="132">
        <v>663</v>
      </c>
      <c r="I19" s="132">
        <v>8044</v>
      </c>
    </row>
    <row r="20" spans="1:9" x14ac:dyDescent="0.25">
      <c r="A20" s="131"/>
      <c r="B20" s="132" t="s">
        <v>187</v>
      </c>
      <c r="C20" s="132">
        <v>31</v>
      </c>
      <c r="D20" s="132">
        <v>1626</v>
      </c>
      <c r="E20" s="132">
        <v>1197</v>
      </c>
      <c r="F20" s="132">
        <v>2153</v>
      </c>
      <c r="G20" s="132">
        <v>1151</v>
      </c>
      <c r="H20" s="132">
        <v>471</v>
      </c>
      <c r="I20" s="132">
        <v>6629</v>
      </c>
    </row>
    <row r="21" spans="1:9" x14ac:dyDescent="0.25">
      <c r="A21" s="131" t="s">
        <v>193</v>
      </c>
      <c r="B21" s="132" t="s">
        <v>184</v>
      </c>
      <c r="C21" s="132">
        <v>7</v>
      </c>
      <c r="D21" s="132">
        <v>3244</v>
      </c>
      <c r="E21" s="132">
        <v>2020</v>
      </c>
      <c r="F21" s="132">
        <v>1178</v>
      </c>
      <c r="G21" s="132">
        <v>402</v>
      </c>
      <c r="H21" s="132">
        <v>468</v>
      </c>
      <c r="I21" s="132">
        <v>7319</v>
      </c>
    </row>
    <row r="22" spans="1:9" x14ac:dyDescent="0.25">
      <c r="A22" s="131"/>
      <c r="B22" s="132" t="s">
        <v>185</v>
      </c>
      <c r="C22" s="132">
        <v>34</v>
      </c>
      <c r="D22" s="132">
        <v>937</v>
      </c>
      <c r="E22" s="132">
        <v>2020</v>
      </c>
      <c r="F22" s="132">
        <v>2446</v>
      </c>
      <c r="G22" s="132">
        <v>549</v>
      </c>
      <c r="H22" s="132">
        <v>736</v>
      </c>
      <c r="I22" s="132">
        <v>6722</v>
      </c>
    </row>
    <row r="23" spans="1:9" x14ac:dyDescent="0.25">
      <c r="A23" s="131"/>
      <c r="B23" s="132" t="s">
        <v>186</v>
      </c>
      <c r="C23" s="132">
        <v>11</v>
      </c>
      <c r="D23" s="132">
        <v>2817</v>
      </c>
      <c r="E23" s="132">
        <v>2077</v>
      </c>
      <c r="F23" s="132">
        <v>1541</v>
      </c>
      <c r="G23" s="132">
        <v>673</v>
      </c>
      <c r="H23" s="132">
        <v>929</v>
      </c>
      <c r="I23" s="132">
        <v>8048</v>
      </c>
    </row>
    <row r="24" spans="1:9" x14ac:dyDescent="0.25">
      <c r="A24" s="131"/>
      <c r="B24" s="132" t="s">
        <v>187</v>
      </c>
      <c r="C24" s="132">
        <v>34</v>
      </c>
      <c r="D24" s="132">
        <v>1665</v>
      </c>
      <c r="E24" s="132">
        <v>1629</v>
      </c>
      <c r="F24" s="132">
        <v>1595</v>
      </c>
      <c r="G24" s="132">
        <v>533</v>
      </c>
      <c r="H24" s="132">
        <v>496</v>
      </c>
      <c r="I24" s="132">
        <v>5952</v>
      </c>
    </row>
    <row r="25" spans="1:9" x14ac:dyDescent="0.25">
      <c r="A25" s="131" t="s">
        <v>194</v>
      </c>
      <c r="B25" s="132" t="s">
        <v>184</v>
      </c>
      <c r="C25" s="132">
        <v>18</v>
      </c>
      <c r="D25" s="132">
        <v>1612</v>
      </c>
      <c r="E25" s="132">
        <v>2694</v>
      </c>
      <c r="F25" s="132">
        <v>1194</v>
      </c>
      <c r="G25" s="132">
        <v>841</v>
      </c>
      <c r="H25" s="132">
        <v>487</v>
      </c>
      <c r="I25" s="132">
        <v>6846</v>
      </c>
    </row>
    <row r="26" spans="1:9" x14ac:dyDescent="0.25">
      <c r="A26" s="131"/>
      <c r="B26" s="132" t="s">
        <v>185</v>
      </c>
      <c r="C26" s="132">
        <v>14</v>
      </c>
      <c r="D26" s="132">
        <v>2372</v>
      </c>
      <c r="E26" s="132">
        <v>2101</v>
      </c>
      <c r="F26" s="132">
        <v>1716</v>
      </c>
      <c r="G26" s="132">
        <v>621</v>
      </c>
      <c r="H26" s="132">
        <v>460</v>
      </c>
      <c r="I26" s="132">
        <v>7284</v>
      </c>
    </row>
    <row r="27" spans="1:9" x14ac:dyDescent="0.25">
      <c r="A27" s="131"/>
      <c r="B27" s="132" t="s">
        <v>186</v>
      </c>
      <c r="C27" s="132">
        <v>10</v>
      </c>
      <c r="D27" s="132">
        <v>5545</v>
      </c>
      <c r="E27" s="132">
        <v>2655</v>
      </c>
      <c r="F27" s="132">
        <v>1605</v>
      </c>
      <c r="G27" s="132">
        <v>619</v>
      </c>
      <c r="H27" s="132">
        <v>498</v>
      </c>
      <c r="I27" s="132">
        <v>10932</v>
      </c>
    </row>
    <row r="28" spans="1:9" x14ac:dyDescent="0.25">
      <c r="A28" s="131"/>
      <c r="B28" s="132" t="s">
        <v>187</v>
      </c>
      <c r="C28" s="132">
        <v>7</v>
      </c>
      <c r="D28" s="132">
        <v>1819</v>
      </c>
      <c r="E28" s="132">
        <v>2675</v>
      </c>
      <c r="F28" s="132">
        <v>3033</v>
      </c>
      <c r="G28" s="132">
        <v>925</v>
      </c>
      <c r="H28" s="132">
        <v>370</v>
      </c>
      <c r="I28" s="132">
        <v>8829</v>
      </c>
    </row>
    <row r="29" spans="1:9" x14ac:dyDescent="0.25">
      <c r="A29" s="131" t="s">
        <v>195</v>
      </c>
      <c r="B29" s="132" t="s">
        <v>184</v>
      </c>
      <c r="C29" s="132">
        <v>169</v>
      </c>
      <c r="D29" s="132">
        <v>3860</v>
      </c>
      <c r="E29" s="132">
        <v>2779</v>
      </c>
      <c r="F29" s="132">
        <v>2643</v>
      </c>
      <c r="G29" s="132">
        <v>390</v>
      </c>
      <c r="H29" s="132">
        <v>350</v>
      </c>
      <c r="I29" s="132">
        <v>10191</v>
      </c>
    </row>
    <row r="30" spans="1:9" x14ac:dyDescent="0.25">
      <c r="A30" s="131"/>
      <c r="B30" s="132" t="s">
        <v>185</v>
      </c>
      <c r="C30" s="132">
        <v>9</v>
      </c>
      <c r="D30" s="132">
        <v>4852</v>
      </c>
      <c r="E30" s="132">
        <v>2323</v>
      </c>
      <c r="F30" s="132">
        <v>2598</v>
      </c>
      <c r="G30" s="132">
        <v>518</v>
      </c>
      <c r="H30" s="132">
        <v>527</v>
      </c>
      <c r="I30" s="132">
        <v>10827</v>
      </c>
    </row>
    <row r="31" spans="1:9" x14ac:dyDescent="0.25">
      <c r="A31" s="131"/>
      <c r="B31" s="132" t="s">
        <v>186</v>
      </c>
      <c r="C31" s="132">
        <v>4</v>
      </c>
      <c r="D31" s="132">
        <v>3765</v>
      </c>
      <c r="E31" s="132">
        <v>2973</v>
      </c>
      <c r="F31" s="132">
        <v>2988</v>
      </c>
      <c r="G31" s="132">
        <v>1055</v>
      </c>
      <c r="H31" s="132">
        <v>576</v>
      </c>
      <c r="I31" s="132">
        <v>11361</v>
      </c>
    </row>
    <row r="32" spans="1:9" x14ac:dyDescent="0.25">
      <c r="A32" s="131"/>
      <c r="B32" s="132" t="s">
        <v>187</v>
      </c>
      <c r="C32" s="132">
        <v>9</v>
      </c>
      <c r="D32" s="132">
        <v>2294</v>
      </c>
      <c r="E32" s="132">
        <v>3062</v>
      </c>
      <c r="F32" s="132">
        <v>3795</v>
      </c>
      <c r="G32" s="132">
        <v>663</v>
      </c>
      <c r="H32" s="132">
        <v>577</v>
      </c>
      <c r="I32" s="132">
        <v>10400</v>
      </c>
    </row>
    <row r="33" spans="1:9" x14ac:dyDescent="0.25">
      <c r="A33" s="131" t="s">
        <v>196</v>
      </c>
      <c r="B33" s="132" t="s">
        <v>184</v>
      </c>
      <c r="C33" s="132">
        <v>26</v>
      </c>
      <c r="D33" s="132">
        <v>4768</v>
      </c>
      <c r="E33" s="132">
        <v>4325</v>
      </c>
      <c r="F33" s="132">
        <v>3886</v>
      </c>
      <c r="G33" s="132">
        <v>1348</v>
      </c>
      <c r="H33" s="132">
        <v>639</v>
      </c>
      <c r="I33" s="132">
        <v>14992</v>
      </c>
    </row>
    <row r="34" spans="1:9" x14ac:dyDescent="0.25">
      <c r="A34" s="131"/>
      <c r="B34" s="132" t="s">
        <v>185</v>
      </c>
      <c r="C34" s="132">
        <v>6</v>
      </c>
      <c r="D34" s="132">
        <v>2245</v>
      </c>
      <c r="E34" s="132">
        <v>4811</v>
      </c>
      <c r="F34" s="132">
        <v>1322</v>
      </c>
      <c r="G34" s="132">
        <v>698</v>
      </c>
      <c r="H34" s="132">
        <v>430</v>
      </c>
      <c r="I34" s="132">
        <v>9512</v>
      </c>
    </row>
    <row r="35" spans="1:9" x14ac:dyDescent="0.25">
      <c r="A35" s="131"/>
      <c r="B35" s="132" t="s">
        <v>186</v>
      </c>
      <c r="C35" s="132">
        <v>52</v>
      </c>
      <c r="D35" s="132">
        <v>3219</v>
      </c>
      <c r="E35" s="132">
        <v>2941</v>
      </c>
      <c r="F35" s="132">
        <v>2216</v>
      </c>
      <c r="G35" s="132">
        <v>794</v>
      </c>
      <c r="H35" s="132">
        <v>839</v>
      </c>
      <c r="I35" s="132">
        <v>10061</v>
      </c>
    </row>
    <row r="36" spans="1:9" x14ac:dyDescent="0.25">
      <c r="A36" s="131"/>
      <c r="B36" s="132" t="s">
        <v>187</v>
      </c>
      <c r="C36" s="132">
        <v>12</v>
      </c>
      <c r="D36" s="132">
        <v>3433</v>
      </c>
      <c r="E36" s="132">
        <v>3290</v>
      </c>
      <c r="F36" s="132">
        <v>2846</v>
      </c>
      <c r="G36" s="132">
        <v>887</v>
      </c>
      <c r="H36" s="132">
        <v>859</v>
      </c>
      <c r="I36" s="132">
        <v>11327</v>
      </c>
    </row>
    <row r="37" spans="1:9" x14ac:dyDescent="0.25">
      <c r="A37" s="131" t="s">
        <v>197</v>
      </c>
      <c r="B37" s="132" t="s">
        <v>184</v>
      </c>
      <c r="C37" s="132">
        <v>44</v>
      </c>
      <c r="D37" s="132">
        <v>5361</v>
      </c>
      <c r="E37" s="132">
        <v>4902</v>
      </c>
      <c r="F37" s="132">
        <v>2078</v>
      </c>
      <c r="G37" s="132">
        <v>690</v>
      </c>
      <c r="H37" s="132">
        <v>619</v>
      </c>
      <c r="I37" s="132">
        <v>13694</v>
      </c>
    </row>
    <row r="38" spans="1:9" x14ac:dyDescent="0.25">
      <c r="A38" s="131"/>
      <c r="B38" s="132" t="s">
        <v>185</v>
      </c>
      <c r="C38" s="132">
        <v>45</v>
      </c>
      <c r="D38" s="132">
        <v>2428</v>
      </c>
      <c r="E38" s="132">
        <v>3294</v>
      </c>
      <c r="F38" s="132">
        <v>1960</v>
      </c>
      <c r="G38" s="132">
        <v>334</v>
      </c>
      <c r="H38" s="132">
        <v>791</v>
      </c>
      <c r="I38" s="132">
        <v>8852</v>
      </c>
    </row>
    <row r="39" spans="1:9" x14ac:dyDescent="0.25">
      <c r="A39" s="131"/>
      <c r="B39" s="132" t="s">
        <v>186</v>
      </c>
      <c r="C39" s="132">
        <v>20</v>
      </c>
      <c r="D39" s="132">
        <v>1629</v>
      </c>
      <c r="E39" s="132">
        <v>1201</v>
      </c>
      <c r="F39" s="132">
        <v>2144</v>
      </c>
      <c r="G39" s="132">
        <v>1100</v>
      </c>
      <c r="H39" s="132">
        <v>682</v>
      </c>
      <c r="I39" s="132">
        <v>6776</v>
      </c>
    </row>
    <row r="40" spans="1:9" x14ac:dyDescent="0.25">
      <c r="A40" s="131"/>
      <c r="B40" s="132" t="s">
        <v>187</v>
      </c>
      <c r="C40" s="132">
        <v>24</v>
      </c>
      <c r="D40" s="132">
        <v>2196</v>
      </c>
      <c r="E40" s="132">
        <v>1733</v>
      </c>
      <c r="F40" s="132">
        <v>2104</v>
      </c>
      <c r="G40" s="132">
        <v>680</v>
      </c>
      <c r="H40" s="132">
        <v>419</v>
      </c>
      <c r="I40" s="132">
        <v>7156</v>
      </c>
    </row>
    <row r="41" spans="1:9" x14ac:dyDescent="0.25">
      <c r="A41" s="131" t="s">
        <v>198</v>
      </c>
      <c r="B41" s="132" t="s">
        <v>184</v>
      </c>
      <c r="C41" s="132">
        <v>6</v>
      </c>
      <c r="D41" s="132">
        <v>1913</v>
      </c>
      <c r="E41" s="132">
        <v>2175</v>
      </c>
      <c r="F41" s="132">
        <v>1438</v>
      </c>
      <c r="G41" s="132">
        <v>500</v>
      </c>
      <c r="H41" s="132">
        <v>274</v>
      </c>
      <c r="I41" s="132">
        <v>6306</v>
      </c>
    </row>
    <row r="42" spans="1:9" x14ac:dyDescent="0.25">
      <c r="A42" s="131"/>
      <c r="B42" s="132" t="s">
        <v>185</v>
      </c>
      <c r="C42" s="132">
        <v>595</v>
      </c>
      <c r="D42" s="132">
        <v>2870</v>
      </c>
      <c r="E42" s="132">
        <v>2937</v>
      </c>
      <c r="F42" s="132">
        <v>857</v>
      </c>
      <c r="G42" s="132">
        <v>152</v>
      </c>
      <c r="H42" s="132">
        <v>458</v>
      </c>
      <c r="I42" s="132">
        <v>7869</v>
      </c>
    </row>
    <row r="43" spans="1:9" x14ac:dyDescent="0.25">
      <c r="A43" s="131"/>
      <c r="B43" s="132" t="s">
        <v>186</v>
      </c>
      <c r="C43" s="132">
        <v>90</v>
      </c>
      <c r="D43" s="132">
        <v>2379</v>
      </c>
      <c r="E43" s="132">
        <v>2002</v>
      </c>
      <c r="F43" s="132">
        <v>1191</v>
      </c>
      <c r="G43" s="132">
        <v>235</v>
      </c>
      <c r="H43" s="132">
        <v>487</v>
      </c>
      <c r="I43" s="132">
        <v>6384</v>
      </c>
    </row>
    <row r="44" spans="1:9" x14ac:dyDescent="0.25">
      <c r="A44" s="131"/>
      <c r="B44" s="132" t="s">
        <v>187</v>
      </c>
      <c r="C44" s="132">
        <v>171</v>
      </c>
      <c r="D44" s="132">
        <v>2943</v>
      </c>
      <c r="E44" s="132">
        <v>4026</v>
      </c>
      <c r="F44" s="132">
        <v>1682</v>
      </c>
      <c r="G44" s="132">
        <v>754</v>
      </c>
      <c r="H44" s="132">
        <v>352</v>
      </c>
      <c r="I44" s="132">
        <v>9928</v>
      </c>
    </row>
    <row r="45" spans="1:9" x14ac:dyDescent="0.25">
      <c r="A45" s="131" t="s">
        <v>199</v>
      </c>
      <c r="B45" s="132" t="s">
        <v>184</v>
      </c>
      <c r="C45" s="132">
        <v>110</v>
      </c>
      <c r="D45" s="132">
        <v>4519</v>
      </c>
      <c r="E45" s="132">
        <v>1729</v>
      </c>
      <c r="F45" s="132">
        <v>2563</v>
      </c>
      <c r="G45" s="132">
        <v>425</v>
      </c>
      <c r="H45" s="132">
        <v>564</v>
      </c>
      <c r="I45" s="132">
        <v>9910</v>
      </c>
    </row>
    <row r="46" spans="1:9" x14ac:dyDescent="0.25">
      <c r="A46" s="131"/>
      <c r="B46" s="132" t="s">
        <v>185</v>
      </c>
      <c r="C46" s="132">
        <v>88</v>
      </c>
      <c r="D46" s="132">
        <v>4039</v>
      </c>
      <c r="E46" s="132">
        <v>3660</v>
      </c>
      <c r="F46" s="132">
        <v>3200</v>
      </c>
      <c r="G46" s="132">
        <v>483</v>
      </c>
      <c r="H46" s="132">
        <v>353</v>
      </c>
      <c r="I46" s="132">
        <v>11823</v>
      </c>
    </row>
    <row r="47" spans="1:9" x14ac:dyDescent="0.25">
      <c r="A47" s="131"/>
      <c r="B47" s="132" t="s">
        <v>186</v>
      </c>
      <c r="C47" s="132">
        <v>227</v>
      </c>
      <c r="D47" s="132">
        <v>2599</v>
      </c>
      <c r="E47" s="132">
        <v>3758</v>
      </c>
      <c r="F47" s="132">
        <v>2299</v>
      </c>
      <c r="G47" s="132">
        <v>702</v>
      </c>
      <c r="H47" s="132">
        <v>599</v>
      </c>
      <c r="I47" s="132">
        <v>10184</v>
      </c>
    </row>
    <row r="48" spans="1:9" x14ac:dyDescent="0.25">
      <c r="A48" s="131"/>
      <c r="B48" s="132" t="s">
        <v>187</v>
      </c>
      <c r="C48" s="132">
        <v>133</v>
      </c>
      <c r="D48" s="132">
        <v>4269</v>
      </c>
      <c r="E48" s="132">
        <v>1830</v>
      </c>
      <c r="F48" s="132">
        <v>2186</v>
      </c>
      <c r="G48" s="132">
        <v>569</v>
      </c>
      <c r="H48" s="132">
        <v>741</v>
      </c>
      <c r="I48" s="132">
        <v>9728</v>
      </c>
    </row>
    <row r="49" spans="1:9" x14ac:dyDescent="0.25">
      <c r="A49" s="131" t="s">
        <v>200</v>
      </c>
      <c r="B49" s="132" t="s">
        <v>184</v>
      </c>
      <c r="C49" s="132">
        <v>99</v>
      </c>
      <c r="D49" s="132">
        <v>1736</v>
      </c>
      <c r="E49" s="132">
        <v>2684</v>
      </c>
      <c r="F49" s="132">
        <v>1223</v>
      </c>
      <c r="G49" s="132">
        <v>591</v>
      </c>
      <c r="H49" s="132">
        <v>430</v>
      </c>
      <c r="I49" s="132">
        <v>6763</v>
      </c>
    </row>
    <row r="50" spans="1:9" x14ac:dyDescent="0.25">
      <c r="A50" s="131"/>
      <c r="B50" s="132" t="s">
        <v>185</v>
      </c>
      <c r="C50" s="132">
        <v>1253</v>
      </c>
      <c r="D50" s="132">
        <v>4108</v>
      </c>
      <c r="E50" s="132">
        <v>4405</v>
      </c>
      <c r="F50" s="132">
        <v>2368</v>
      </c>
      <c r="G50" s="132">
        <v>944</v>
      </c>
      <c r="H50" s="132">
        <v>698</v>
      </c>
      <c r="I50" s="132">
        <v>13776</v>
      </c>
    </row>
    <row r="51" spans="1:9" x14ac:dyDescent="0.25">
      <c r="A51" s="131"/>
      <c r="B51" s="132" t="s">
        <v>186</v>
      </c>
      <c r="C51" s="132">
        <v>54</v>
      </c>
      <c r="D51" s="132">
        <v>3208</v>
      </c>
      <c r="E51" s="132">
        <v>2611</v>
      </c>
      <c r="F51" s="132">
        <v>2565</v>
      </c>
      <c r="G51" s="132">
        <v>1011</v>
      </c>
      <c r="H51" s="132">
        <v>895</v>
      </c>
      <c r="I51" s="132">
        <v>10344</v>
      </c>
    </row>
    <row r="52" spans="1:9" x14ac:dyDescent="0.25">
      <c r="A52" s="131"/>
      <c r="B52" s="132" t="s">
        <v>187</v>
      </c>
      <c r="C52" s="132">
        <v>160</v>
      </c>
      <c r="D52" s="132">
        <v>3683</v>
      </c>
      <c r="E52" s="132">
        <v>2833</v>
      </c>
      <c r="F52" s="132">
        <v>1494</v>
      </c>
      <c r="G52" s="132">
        <v>491</v>
      </c>
      <c r="H52" s="132">
        <v>890</v>
      </c>
      <c r="I52" s="132">
        <v>9551</v>
      </c>
    </row>
    <row r="53" spans="1:9" x14ac:dyDescent="0.25">
      <c r="A53" s="131" t="s">
        <v>201</v>
      </c>
      <c r="B53" s="132" t="s">
        <v>184</v>
      </c>
      <c r="C53" s="132">
        <v>294</v>
      </c>
      <c r="D53" s="132">
        <v>3542</v>
      </c>
      <c r="E53" s="132">
        <v>2532</v>
      </c>
      <c r="F53" s="132">
        <v>2138</v>
      </c>
      <c r="G53" s="132">
        <v>1388</v>
      </c>
      <c r="H53" s="132">
        <v>533</v>
      </c>
      <c r="I53" s="132">
        <v>10427</v>
      </c>
    </row>
    <row r="54" spans="1:9" x14ac:dyDescent="0.25">
      <c r="A54" s="131"/>
      <c r="B54" s="132" t="s">
        <v>185</v>
      </c>
      <c r="C54" s="132">
        <v>83</v>
      </c>
      <c r="D54" s="132">
        <v>2016</v>
      </c>
      <c r="E54" s="132">
        <v>1935</v>
      </c>
      <c r="F54" s="132">
        <v>1999</v>
      </c>
      <c r="G54" s="132">
        <v>1113</v>
      </c>
      <c r="H54" s="132">
        <v>486</v>
      </c>
      <c r="I54" s="132">
        <v>7632</v>
      </c>
    </row>
    <row r="55" spans="1:9" x14ac:dyDescent="0.25">
      <c r="A55" s="131"/>
      <c r="B55" s="132" t="s">
        <v>186</v>
      </c>
      <c r="C55" s="132">
        <v>125</v>
      </c>
      <c r="D55" s="132">
        <v>2708</v>
      </c>
      <c r="E55" s="132">
        <v>4448</v>
      </c>
      <c r="F55" s="132">
        <v>1633</v>
      </c>
      <c r="G55" s="132">
        <v>599</v>
      </c>
      <c r="H55" s="132">
        <v>652</v>
      </c>
      <c r="I55" s="132">
        <v>10165</v>
      </c>
    </row>
    <row r="56" spans="1:9" x14ac:dyDescent="0.25">
      <c r="A56" s="131"/>
      <c r="B56" s="132" t="s">
        <v>187</v>
      </c>
      <c r="C56" s="132">
        <v>130</v>
      </c>
      <c r="D56" s="132">
        <v>2741</v>
      </c>
      <c r="E56" s="132">
        <v>1837</v>
      </c>
      <c r="F56" s="132">
        <v>1406</v>
      </c>
      <c r="G56" s="132">
        <v>538</v>
      </c>
      <c r="H56" s="132">
        <v>335</v>
      </c>
      <c r="I56" s="132">
        <v>6987</v>
      </c>
    </row>
    <row r="57" spans="1:9" x14ac:dyDescent="0.25">
      <c r="A57" s="131" t="s">
        <v>202</v>
      </c>
      <c r="B57" s="132" t="s">
        <v>184</v>
      </c>
      <c r="C57" s="132">
        <v>187</v>
      </c>
      <c r="D57" s="132">
        <v>2051</v>
      </c>
      <c r="E57" s="132">
        <v>2376</v>
      </c>
      <c r="F57" s="132">
        <v>1030</v>
      </c>
      <c r="G57" s="132">
        <v>534</v>
      </c>
      <c r="H57" s="132">
        <v>600</v>
      </c>
      <c r="I57" s="132">
        <v>6778</v>
      </c>
    </row>
    <row r="58" spans="1:9" x14ac:dyDescent="0.25">
      <c r="A58" s="131"/>
      <c r="B58" s="132" t="s">
        <v>185</v>
      </c>
      <c r="C58" s="132">
        <v>105</v>
      </c>
      <c r="D58" s="132">
        <v>1615</v>
      </c>
      <c r="E58" s="132">
        <v>2743</v>
      </c>
      <c r="F58" s="132">
        <v>2206</v>
      </c>
      <c r="G58" s="132">
        <v>1065</v>
      </c>
      <c r="H58" s="132">
        <v>541</v>
      </c>
      <c r="I58" s="132">
        <v>8275</v>
      </c>
    </row>
    <row r="59" spans="1:9" x14ac:dyDescent="0.25">
      <c r="A59" s="131"/>
      <c r="B59" s="132" t="s">
        <v>186</v>
      </c>
      <c r="C59" s="132">
        <v>181</v>
      </c>
      <c r="D59" s="132">
        <v>2494</v>
      </c>
      <c r="E59" s="132">
        <v>3259</v>
      </c>
      <c r="F59" s="132">
        <v>1641</v>
      </c>
      <c r="G59" s="132">
        <v>522</v>
      </c>
      <c r="H59" s="132">
        <v>1096</v>
      </c>
      <c r="I59" s="132">
        <v>9193</v>
      </c>
    </row>
    <row r="60" spans="1:9" x14ac:dyDescent="0.25">
      <c r="A60" s="131"/>
      <c r="B60" s="132" t="s">
        <v>187</v>
      </c>
      <c r="C60" s="132">
        <v>242</v>
      </c>
      <c r="D60" s="132">
        <v>1785</v>
      </c>
      <c r="E60" s="132">
        <v>2281</v>
      </c>
      <c r="F60" s="132">
        <v>2346</v>
      </c>
      <c r="G60" s="132">
        <v>557</v>
      </c>
      <c r="H60" s="132">
        <v>359</v>
      </c>
      <c r="I60" s="132">
        <v>7570</v>
      </c>
    </row>
    <row r="61" spans="1:9" x14ac:dyDescent="0.25">
      <c r="A61" s="131" t="s">
        <v>203</v>
      </c>
      <c r="B61" s="132" t="s">
        <v>184</v>
      </c>
      <c r="C61" s="132">
        <v>185</v>
      </c>
      <c r="D61" s="132">
        <v>2702</v>
      </c>
      <c r="E61" s="132">
        <v>2728</v>
      </c>
      <c r="F61" s="132">
        <v>2302</v>
      </c>
      <c r="G61" s="132">
        <v>560</v>
      </c>
      <c r="H61" s="132">
        <v>552</v>
      </c>
      <c r="I61" s="132">
        <v>9029</v>
      </c>
    </row>
    <row r="62" spans="1:9" x14ac:dyDescent="0.25">
      <c r="A62" s="131"/>
      <c r="B62" s="132" t="s">
        <v>185</v>
      </c>
      <c r="C62" s="132">
        <v>251</v>
      </c>
      <c r="D62" s="132">
        <v>3043</v>
      </c>
      <c r="E62" s="132">
        <v>3856</v>
      </c>
      <c r="F62" s="132">
        <v>606</v>
      </c>
      <c r="G62" s="132">
        <v>926</v>
      </c>
      <c r="H62" s="132">
        <v>299</v>
      </c>
      <c r="I62" s="132">
        <v>8981</v>
      </c>
    </row>
    <row r="63" spans="1:9" x14ac:dyDescent="0.25">
      <c r="A63" s="131"/>
      <c r="B63" s="132" t="s">
        <v>186</v>
      </c>
      <c r="C63" s="132">
        <v>46</v>
      </c>
      <c r="D63" s="132">
        <v>5468</v>
      </c>
      <c r="E63" s="132">
        <v>3228</v>
      </c>
      <c r="F63" s="132">
        <v>667</v>
      </c>
      <c r="G63" s="132">
        <v>453</v>
      </c>
      <c r="H63" s="132">
        <v>394</v>
      </c>
      <c r="I63" s="132">
        <v>10256</v>
      </c>
    </row>
    <row r="64" spans="1:9" x14ac:dyDescent="0.25">
      <c r="A64" s="131"/>
      <c r="B64" s="132" t="s">
        <v>187</v>
      </c>
      <c r="C64" s="132">
        <v>104</v>
      </c>
      <c r="D64" s="132">
        <v>1790</v>
      </c>
      <c r="E64" s="132">
        <v>2680</v>
      </c>
      <c r="F64" s="132">
        <v>802</v>
      </c>
      <c r="G64" s="132">
        <v>1026</v>
      </c>
      <c r="H64" s="132">
        <v>778</v>
      </c>
      <c r="I64" s="132">
        <v>7180</v>
      </c>
    </row>
    <row r="65" spans="1:9" x14ac:dyDescent="0.25">
      <c r="A65" s="131" t="s">
        <v>204</v>
      </c>
      <c r="B65" s="132" t="s">
        <v>184</v>
      </c>
      <c r="C65" s="132">
        <v>74</v>
      </c>
      <c r="D65" s="132">
        <v>3644</v>
      </c>
      <c r="E65" s="132">
        <v>3664</v>
      </c>
      <c r="F65" s="132">
        <v>1317</v>
      </c>
      <c r="G65" s="132">
        <v>590</v>
      </c>
      <c r="H65" s="132">
        <v>390</v>
      </c>
      <c r="I65" s="132">
        <v>9679</v>
      </c>
    </row>
    <row r="66" spans="1:9" x14ac:dyDescent="0.25">
      <c r="A66" s="131"/>
      <c r="B66" s="132" t="s">
        <v>185</v>
      </c>
      <c r="C66" s="132">
        <v>1264</v>
      </c>
      <c r="D66" s="132">
        <v>2783</v>
      </c>
      <c r="E66" s="132">
        <v>3303</v>
      </c>
      <c r="F66" s="132">
        <v>1259</v>
      </c>
      <c r="G66" s="132">
        <v>781</v>
      </c>
      <c r="H66" s="132">
        <v>217</v>
      </c>
      <c r="I66" s="132">
        <v>9607</v>
      </c>
    </row>
    <row r="67" spans="1:9" x14ac:dyDescent="0.25">
      <c r="A67" s="131"/>
      <c r="B67" s="132" t="s">
        <v>186</v>
      </c>
      <c r="C67" s="132">
        <v>342</v>
      </c>
      <c r="D67" s="132">
        <v>2405</v>
      </c>
      <c r="E67" s="132">
        <v>3022</v>
      </c>
      <c r="F67" s="132">
        <v>1018</v>
      </c>
      <c r="G67" s="132">
        <v>517</v>
      </c>
      <c r="H67" s="132">
        <v>355</v>
      </c>
      <c r="I67" s="132">
        <v>7659</v>
      </c>
    </row>
    <row r="68" spans="1:9" x14ac:dyDescent="0.25">
      <c r="A68" s="131"/>
      <c r="B68" s="132" t="s">
        <v>187</v>
      </c>
      <c r="C68" s="132">
        <v>314</v>
      </c>
      <c r="D68" s="132">
        <v>2446</v>
      </c>
      <c r="E68" s="132">
        <v>2099</v>
      </c>
      <c r="F68" s="132">
        <v>608</v>
      </c>
      <c r="G68" s="132">
        <v>536</v>
      </c>
      <c r="H68" s="132">
        <v>348</v>
      </c>
      <c r="I68" s="132">
        <v>6351</v>
      </c>
    </row>
    <row r="69" spans="1:9" x14ac:dyDescent="0.25">
      <c r="A69" s="131" t="s">
        <v>205</v>
      </c>
      <c r="B69" s="132" t="s">
        <v>184</v>
      </c>
      <c r="C69" s="132">
        <v>414</v>
      </c>
      <c r="D69" s="132">
        <v>2328</v>
      </c>
      <c r="E69" s="132">
        <v>4140</v>
      </c>
      <c r="F69" s="132">
        <v>1252</v>
      </c>
      <c r="G69" s="132">
        <v>745</v>
      </c>
      <c r="H69" s="132">
        <v>599</v>
      </c>
      <c r="I69" s="132">
        <v>9478</v>
      </c>
    </row>
    <row r="70" spans="1:9" x14ac:dyDescent="0.25">
      <c r="A70" s="131"/>
      <c r="B70" s="132" t="s">
        <v>185</v>
      </c>
      <c r="C70" s="132">
        <v>116</v>
      </c>
      <c r="D70" s="132">
        <v>2406</v>
      </c>
      <c r="E70" s="132">
        <v>2136</v>
      </c>
      <c r="F70" s="132">
        <v>1274</v>
      </c>
      <c r="G70" s="132">
        <v>160</v>
      </c>
      <c r="H70" s="132">
        <v>305</v>
      </c>
      <c r="I70" s="132">
        <v>6397</v>
      </c>
    </row>
    <row r="71" spans="1:9" x14ac:dyDescent="0.25">
      <c r="A71" s="131"/>
      <c r="B71" s="132" t="s">
        <v>186</v>
      </c>
      <c r="C71" s="132">
        <v>32</v>
      </c>
      <c r="D71" s="132">
        <v>1951</v>
      </c>
      <c r="E71" s="132">
        <v>2883</v>
      </c>
      <c r="F71" s="132">
        <v>1405</v>
      </c>
      <c r="G71" s="132">
        <v>829</v>
      </c>
      <c r="H71" s="132">
        <v>52</v>
      </c>
      <c r="I71" s="132">
        <v>7152</v>
      </c>
    </row>
    <row r="72" spans="1:9" x14ac:dyDescent="0.25">
      <c r="A72" s="131"/>
      <c r="B72" s="132" t="s">
        <v>187</v>
      </c>
      <c r="C72" s="132">
        <v>34</v>
      </c>
      <c r="D72" s="132">
        <v>3177</v>
      </c>
      <c r="E72" s="132">
        <v>2071</v>
      </c>
      <c r="F72" s="132">
        <v>688</v>
      </c>
      <c r="G72" s="132">
        <v>938</v>
      </c>
      <c r="H72" s="132">
        <v>165</v>
      </c>
      <c r="I72" s="132">
        <v>7073</v>
      </c>
    </row>
    <row r="73" spans="1:9" x14ac:dyDescent="0.25">
      <c r="A73" s="131" t="s">
        <v>206</v>
      </c>
      <c r="B73" s="132" t="s">
        <v>184</v>
      </c>
      <c r="C73" s="132">
        <v>67</v>
      </c>
      <c r="D73" s="132">
        <v>6957</v>
      </c>
      <c r="E73" s="132">
        <v>3216</v>
      </c>
      <c r="F73" s="132">
        <v>1814</v>
      </c>
      <c r="G73" s="132">
        <v>795</v>
      </c>
      <c r="H73" s="132">
        <v>106</v>
      </c>
      <c r="I73" s="132">
        <v>12955</v>
      </c>
    </row>
    <row r="74" spans="1:9" x14ac:dyDescent="0.25">
      <c r="A74" s="131"/>
      <c r="B74" s="132" t="s">
        <v>185</v>
      </c>
      <c r="C74" s="132">
        <v>58</v>
      </c>
      <c r="D74" s="132">
        <v>4884</v>
      </c>
      <c r="E74" s="132">
        <v>3033</v>
      </c>
      <c r="F74" s="132">
        <v>1736</v>
      </c>
      <c r="G74" s="132">
        <v>131</v>
      </c>
      <c r="H74" s="132">
        <v>204</v>
      </c>
      <c r="I74" s="132">
        <v>10046</v>
      </c>
    </row>
    <row r="75" spans="1:9" x14ac:dyDescent="0.25">
      <c r="A75" s="131"/>
      <c r="B75" s="132" t="s">
        <v>186</v>
      </c>
      <c r="C75" s="132">
        <v>77</v>
      </c>
      <c r="D75" s="132">
        <v>2308</v>
      </c>
      <c r="E75" s="132">
        <v>2589</v>
      </c>
      <c r="F75" s="132">
        <v>861</v>
      </c>
      <c r="G75" s="132">
        <v>828</v>
      </c>
      <c r="H75" s="132">
        <v>122</v>
      </c>
      <c r="I75" s="132">
        <v>6785</v>
      </c>
    </row>
    <row r="76" spans="1:9" x14ac:dyDescent="0.25">
      <c r="A76" s="131"/>
      <c r="B76" s="132" t="s">
        <v>187</v>
      </c>
      <c r="C76" s="132">
        <v>12</v>
      </c>
      <c r="D76" s="132">
        <v>1882</v>
      </c>
      <c r="E76" s="132">
        <v>2102</v>
      </c>
      <c r="F76" s="132">
        <v>1160</v>
      </c>
      <c r="G76" s="132">
        <v>469</v>
      </c>
      <c r="H76" s="132">
        <v>227</v>
      </c>
      <c r="I76" s="132">
        <v>5852</v>
      </c>
    </row>
    <row r="77" spans="1:9" x14ac:dyDescent="0.25">
      <c r="A77" s="131" t="s">
        <v>207</v>
      </c>
      <c r="B77" s="132" t="s">
        <v>184</v>
      </c>
      <c r="C77" s="132">
        <v>164</v>
      </c>
      <c r="D77" s="132">
        <v>1574</v>
      </c>
      <c r="E77" s="132">
        <v>2276</v>
      </c>
      <c r="F77" s="132">
        <v>1431</v>
      </c>
      <c r="G77" s="132">
        <v>662</v>
      </c>
      <c r="H77" s="132">
        <v>264</v>
      </c>
      <c r="I77" s="132">
        <v>6371</v>
      </c>
    </row>
    <row r="78" spans="1:9" x14ac:dyDescent="0.25">
      <c r="A78" s="131"/>
      <c r="B78" s="132" t="s">
        <v>185</v>
      </c>
      <c r="C78" s="132">
        <v>108</v>
      </c>
      <c r="D78" s="132">
        <v>2224</v>
      </c>
      <c r="E78" s="132">
        <v>2208</v>
      </c>
      <c r="F78" s="132">
        <v>1755</v>
      </c>
      <c r="G78" s="132">
        <v>535</v>
      </c>
      <c r="H78" s="132">
        <v>148</v>
      </c>
      <c r="I78" s="132">
        <v>6978</v>
      </c>
    </row>
    <row r="79" spans="1:9" x14ac:dyDescent="0.25">
      <c r="A79" s="131"/>
      <c r="B79" s="132" t="s">
        <v>186</v>
      </c>
      <c r="C79" s="132">
        <v>152</v>
      </c>
      <c r="D79" s="132">
        <v>2766</v>
      </c>
      <c r="E79" s="132">
        <v>2887</v>
      </c>
      <c r="F79" s="132">
        <v>782</v>
      </c>
      <c r="G79" s="132">
        <v>442</v>
      </c>
      <c r="H79" s="132">
        <v>60</v>
      </c>
      <c r="I79" s="132">
        <v>7089</v>
      </c>
    </row>
    <row r="80" spans="1:9" x14ac:dyDescent="0.25">
      <c r="A80" s="131"/>
      <c r="B80" s="132" t="s">
        <v>187</v>
      </c>
      <c r="C80" s="132">
        <v>20</v>
      </c>
      <c r="D80" s="132">
        <v>1798</v>
      </c>
      <c r="E80" s="132">
        <v>2665</v>
      </c>
      <c r="F80" s="132">
        <v>966</v>
      </c>
      <c r="G80" s="132">
        <v>592</v>
      </c>
      <c r="H80" s="132">
        <v>228</v>
      </c>
      <c r="I80" s="132">
        <v>6269</v>
      </c>
    </row>
    <row r="81" spans="1:9" x14ac:dyDescent="0.25">
      <c r="A81" s="131" t="s">
        <v>208</v>
      </c>
      <c r="B81" s="132" t="s">
        <v>184</v>
      </c>
      <c r="C81" s="132">
        <v>60</v>
      </c>
      <c r="D81" s="132">
        <v>1175</v>
      </c>
      <c r="E81" s="132">
        <v>4649</v>
      </c>
      <c r="F81" s="132">
        <v>575</v>
      </c>
      <c r="G81" s="132">
        <v>604</v>
      </c>
      <c r="H81" s="132">
        <v>481</v>
      </c>
      <c r="I81" s="132">
        <v>7544</v>
      </c>
    </row>
    <row r="82" spans="1:9" x14ac:dyDescent="0.25">
      <c r="A82" s="131"/>
      <c r="B82" s="132" t="s">
        <v>185</v>
      </c>
      <c r="C82" s="132">
        <v>19</v>
      </c>
      <c r="D82" s="132">
        <v>1892</v>
      </c>
      <c r="E82" s="132">
        <v>2537</v>
      </c>
      <c r="F82" s="132">
        <v>987</v>
      </c>
      <c r="G82" s="132">
        <v>345</v>
      </c>
      <c r="H82" s="132">
        <v>171</v>
      </c>
      <c r="I82" s="132">
        <v>5951</v>
      </c>
    </row>
    <row r="83" spans="1:9" x14ac:dyDescent="0.25">
      <c r="A83" s="131"/>
      <c r="B83" s="132" t="s">
        <v>186</v>
      </c>
      <c r="C83" s="132">
        <v>27</v>
      </c>
      <c r="D83" s="132">
        <v>1114</v>
      </c>
      <c r="E83" s="132">
        <v>3098</v>
      </c>
      <c r="F83" s="132">
        <v>2789</v>
      </c>
      <c r="G83" s="132">
        <v>300</v>
      </c>
      <c r="H83" s="132">
        <v>66</v>
      </c>
      <c r="I83" s="132">
        <v>7394</v>
      </c>
    </row>
    <row r="84" spans="1:9" x14ac:dyDescent="0.25">
      <c r="A84" s="131"/>
      <c r="B84" s="132" t="s">
        <v>187</v>
      </c>
      <c r="C84" s="132">
        <v>141</v>
      </c>
      <c r="D84" s="132">
        <v>1666</v>
      </c>
      <c r="E84" s="132">
        <v>3460</v>
      </c>
      <c r="F84" s="132">
        <v>999</v>
      </c>
      <c r="G84" s="132">
        <v>264</v>
      </c>
      <c r="H84" s="132">
        <v>190</v>
      </c>
      <c r="I84" s="132">
        <v>6720</v>
      </c>
    </row>
    <row r="85" spans="1:9" x14ac:dyDescent="0.25">
      <c r="A85" s="131" t="s">
        <v>209</v>
      </c>
      <c r="B85" s="132" t="s">
        <v>184</v>
      </c>
      <c r="C85" s="132">
        <v>116</v>
      </c>
      <c r="D85" s="132">
        <v>1608</v>
      </c>
      <c r="E85" s="132">
        <v>2832</v>
      </c>
      <c r="F85" s="132">
        <v>1143</v>
      </c>
      <c r="G85" s="132">
        <v>235</v>
      </c>
      <c r="H85" s="132">
        <v>225</v>
      </c>
      <c r="I85" s="132">
        <v>6159</v>
      </c>
    </row>
    <row r="86" spans="1:9" x14ac:dyDescent="0.25">
      <c r="A86" s="131"/>
      <c r="B86" s="132" t="s">
        <v>185</v>
      </c>
      <c r="C86" s="132"/>
      <c r="D86" s="132">
        <v>49</v>
      </c>
      <c r="E86" s="132">
        <v>1151</v>
      </c>
      <c r="F86" s="132">
        <v>515</v>
      </c>
      <c r="G86" s="132">
        <v>68</v>
      </c>
      <c r="H86" s="132">
        <v>82</v>
      </c>
      <c r="I86" s="132">
        <v>1865</v>
      </c>
    </row>
    <row r="87" spans="1:9" x14ac:dyDescent="0.25">
      <c r="A87" s="131"/>
      <c r="B87" s="132" t="s">
        <v>186</v>
      </c>
      <c r="C87" s="132">
        <v>3</v>
      </c>
      <c r="D87" s="132">
        <v>1033</v>
      </c>
      <c r="E87" s="132">
        <v>3758</v>
      </c>
      <c r="F87" s="132">
        <v>1882</v>
      </c>
      <c r="G87" s="132">
        <v>376</v>
      </c>
      <c r="H87" s="132">
        <v>194</v>
      </c>
      <c r="I87" s="132">
        <v>7246</v>
      </c>
    </row>
    <row r="88" spans="1:9" x14ac:dyDescent="0.25">
      <c r="A88" s="131"/>
      <c r="B88" s="132" t="s">
        <v>187</v>
      </c>
      <c r="C88" s="132">
        <v>18</v>
      </c>
      <c r="D88" s="132">
        <v>1363</v>
      </c>
      <c r="E88" s="132">
        <v>3173</v>
      </c>
      <c r="F88" s="132">
        <v>3097</v>
      </c>
      <c r="G88" s="132"/>
      <c r="H88" s="132">
        <v>150</v>
      </c>
      <c r="I88" s="132">
        <v>7801</v>
      </c>
    </row>
    <row r="89" spans="1:9" x14ac:dyDescent="0.25">
      <c r="A89" s="131" t="s">
        <v>210</v>
      </c>
      <c r="B89" s="132" t="s">
        <v>184</v>
      </c>
      <c r="C89" s="132">
        <v>13</v>
      </c>
      <c r="D89" s="132">
        <v>2265</v>
      </c>
      <c r="E89" s="132">
        <v>4730</v>
      </c>
      <c r="F89" s="132">
        <v>1593</v>
      </c>
      <c r="G89" s="132">
        <v>209</v>
      </c>
      <c r="H89" s="132">
        <v>71</v>
      </c>
      <c r="I89" s="132">
        <v>8881</v>
      </c>
    </row>
    <row r="90" spans="1:9" x14ac:dyDescent="0.25">
      <c r="A90" s="131"/>
      <c r="B90" s="132" t="s">
        <v>185</v>
      </c>
      <c r="C90" s="132">
        <v>3</v>
      </c>
      <c r="D90" s="132">
        <v>1293</v>
      </c>
      <c r="E90" s="132">
        <v>4248</v>
      </c>
      <c r="F90" s="132">
        <v>1634</v>
      </c>
      <c r="G90" s="132">
        <v>1059</v>
      </c>
      <c r="H90" s="132"/>
      <c r="I90" s="132">
        <v>8237</v>
      </c>
    </row>
    <row r="91" spans="1:9" x14ac:dyDescent="0.25">
      <c r="A91" s="131"/>
      <c r="B91" s="132" t="s">
        <v>186</v>
      </c>
      <c r="C91" s="132">
        <v>18</v>
      </c>
      <c r="D91" s="132">
        <v>1104</v>
      </c>
      <c r="E91" s="132">
        <v>5463</v>
      </c>
      <c r="F91" s="132">
        <v>3263</v>
      </c>
      <c r="G91" s="132">
        <v>190</v>
      </c>
      <c r="H91" s="132">
        <v>416</v>
      </c>
      <c r="I91" s="132">
        <v>10454</v>
      </c>
    </row>
    <row r="92" spans="1:9" x14ac:dyDescent="0.25">
      <c r="A92" s="131"/>
      <c r="B92" s="132" t="s">
        <v>187</v>
      </c>
      <c r="C92" s="132">
        <v>90</v>
      </c>
      <c r="D92" s="132">
        <v>1371</v>
      </c>
      <c r="E92" s="132">
        <v>7894</v>
      </c>
      <c r="F92" s="132">
        <v>1619</v>
      </c>
      <c r="G92" s="132">
        <v>32</v>
      </c>
      <c r="H92" s="132">
        <v>66</v>
      </c>
      <c r="I92" s="132">
        <v>11072</v>
      </c>
    </row>
    <row r="93" spans="1:9" x14ac:dyDescent="0.25">
      <c r="A93" s="131" t="s">
        <v>211</v>
      </c>
      <c r="B93" s="132" t="s">
        <v>184</v>
      </c>
      <c r="C93" s="132">
        <v>128</v>
      </c>
      <c r="D93" s="132">
        <v>947</v>
      </c>
      <c r="E93" s="132">
        <v>7748</v>
      </c>
      <c r="F93" s="132">
        <v>4219</v>
      </c>
      <c r="G93" s="132">
        <v>516</v>
      </c>
      <c r="H93" s="132">
        <v>744</v>
      </c>
      <c r="I93" s="132">
        <v>14302</v>
      </c>
    </row>
    <row r="94" spans="1:9" x14ac:dyDescent="0.25">
      <c r="A94" s="131"/>
      <c r="B94" s="132" t="s">
        <v>185</v>
      </c>
      <c r="C94" s="132">
        <v>82</v>
      </c>
      <c r="D94" s="132">
        <v>1012</v>
      </c>
      <c r="E94" s="132">
        <v>6718</v>
      </c>
      <c r="F94" s="132">
        <v>2690</v>
      </c>
      <c r="G94" s="132">
        <v>329</v>
      </c>
      <c r="H94" s="132">
        <v>306</v>
      </c>
      <c r="I94" s="132">
        <v>11137</v>
      </c>
    </row>
    <row r="95" spans="1:9" x14ac:dyDescent="0.25">
      <c r="A95" s="131"/>
      <c r="B95" s="132" t="s">
        <v>186</v>
      </c>
      <c r="C95" s="132">
        <v>57</v>
      </c>
      <c r="D95" s="132">
        <v>1447</v>
      </c>
      <c r="E95" s="132">
        <v>5301</v>
      </c>
      <c r="F95" s="132">
        <v>2784</v>
      </c>
      <c r="G95" s="132">
        <v>823</v>
      </c>
      <c r="H95" s="132">
        <v>416</v>
      </c>
      <c r="I95" s="132">
        <v>10828</v>
      </c>
    </row>
    <row r="96" spans="1:9" x14ac:dyDescent="0.25">
      <c r="A96" s="131"/>
      <c r="B96" s="132" t="s">
        <v>187</v>
      </c>
      <c r="C96" s="132">
        <v>31</v>
      </c>
      <c r="D96" s="132">
        <v>1019</v>
      </c>
      <c r="E96" s="132">
        <v>5557</v>
      </c>
      <c r="F96" s="132">
        <v>2160</v>
      </c>
      <c r="G96" s="132">
        <v>377</v>
      </c>
      <c r="H96" s="132">
        <v>138</v>
      </c>
      <c r="I96" s="132">
        <v>9282</v>
      </c>
    </row>
    <row r="97" spans="1:9" x14ac:dyDescent="0.25">
      <c r="A97" s="131" t="s">
        <v>212</v>
      </c>
      <c r="B97" s="132" t="s">
        <v>184</v>
      </c>
      <c r="C97" s="132">
        <v>118</v>
      </c>
      <c r="D97" s="132">
        <v>1753</v>
      </c>
      <c r="E97" s="132">
        <v>5538</v>
      </c>
      <c r="F97" s="132">
        <v>2158</v>
      </c>
      <c r="G97" s="132">
        <v>571</v>
      </c>
      <c r="H97" s="132">
        <v>1909</v>
      </c>
      <c r="I97" s="132">
        <v>12047</v>
      </c>
    </row>
    <row r="98" spans="1:9" x14ac:dyDescent="0.25">
      <c r="A98" s="131"/>
      <c r="B98" s="132" t="s">
        <v>185</v>
      </c>
      <c r="C98" s="132">
        <v>43</v>
      </c>
      <c r="D98" s="132">
        <v>2552</v>
      </c>
      <c r="E98" s="132">
        <v>5023</v>
      </c>
      <c r="F98" s="132">
        <v>4476</v>
      </c>
      <c r="G98" s="132">
        <v>1076</v>
      </c>
      <c r="H98" s="132">
        <v>196</v>
      </c>
      <c r="I98" s="132">
        <v>13366</v>
      </c>
    </row>
    <row r="99" spans="1:9" x14ac:dyDescent="0.25">
      <c r="A99" s="131"/>
      <c r="B99" s="132" t="s">
        <v>186</v>
      </c>
      <c r="C99" s="132">
        <v>29</v>
      </c>
      <c r="D99" s="132">
        <v>1898</v>
      </c>
      <c r="E99" s="132">
        <v>8287</v>
      </c>
      <c r="F99" s="132">
        <v>2921</v>
      </c>
      <c r="G99" s="132">
        <v>313</v>
      </c>
      <c r="H99" s="132">
        <v>753</v>
      </c>
      <c r="I99" s="132">
        <v>14201</v>
      </c>
    </row>
    <row r="100" spans="1:9" x14ac:dyDescent="0.25">
      <c r="A100" s="131"/>
      <c r="B100" s="132" t="s">
        <v>187</v>
      </c>
      <c r="C100" s="132">
        <v>19</v>
      </c>
      <c r="D100" s="132">
        <v>459</v>
      </c>
      <c r="E100" s="132">
        <v>6496</v>
      </c>
      <c r="F100" s="132">
        <v>2832</v>
      </c>
      <c r="G100" s="132">
        <v>48</v>
      </c>
      <c r="H100" s="132">
        <v>355</v>
      </c>
      <c r="I100" s="132">
        <v>10209</v>
      </c>
    </row>
    <row r="101" spans="1:9" x14ac:dyDescent="0.25">
      <c r="A101" s="131" t="s">
        <v>213</v>
      </c>
      <c r="B101" s="132" t="s">
        <v>184</v>
      </c>
      <c r="C101" s="132">
        <v>39</v>
      </c>
      <c r="D101" s="132">
        <v>3969</v>
      </c>
      <c r="E101" s="132">
        <v>9079</v>
      </c>
      <c r="F101" s="132">
        <v>1686</v>
      </c>
      <c r="G101" s="132">
        <v>17</v>
      </c>
      <c r="H101" s="132">
        <v>32</v>
      </c>
      <c r="I101" s="132">
        <v>14822</v>
      </c>
    </row>
    <row r="102" spans="1:9" x14ac:dyDescent="0.25">
      <c r="A102" s="131"/>
      <c r="B102" s="132" t="s">
        <v>185</v>
      </c>
      <c r="C102" s="132">
        <v>15</v>
      </c>
      <c r="D102" s="132">
        <v>2277</v>
      </c>
      <c r="E102" s="132">
        <v>4444</v>
      </c>
      <c r="F102" s="132">
        <v>2148</v>
      </c>
      <c r="G102" s="132">
        <v>235</v>
      </c>
      <c r="H102" s="132">
        <v>146</v>
      </c>
      <c r="I102" s="132">
        <v>9265</v>
      </c>
    </row>
    <row r="103" spans="1:9" x14ac:dyDescent="0.25">
      <c r="A103" s="131"/>
      <c r="B103" s="132" t="s">
        <v>186</v>
      </c>
      <c r="C103" s="132">
        <v>18</v>
      </c>
      <c r="D103" s="132">
        <v>1862</v>
      </c>
      <c r="E103" s="132">
        <v>6146</v>
      </c>
      <c r="F103" s="132">
        <v>836</v>
      </c>
      <c r="G103" s="132">
        <v>395</v>
      </c>
      <c r="H103" s="132"/>
      <c r="I103" s="132">
        <v>9257</v>
      </c>
    </row>
    <row r="104" spans="1:9" x14ac:dyDescent="0.25">
      <c r="A104" s="131"/>
      <c r="B104" s="132" t="s">
        <v>187</v>
      </c>
      <c r="C104" s="132">
        <v>8</v>
      </c>
      <c r="D104" s="132">
        <v>2507</v>
      </c>
      <c r="E104" s="132">
        <v>4407</v>
      </c>
      <c r="F104" s="132">
        <v>4341</v>
      </c>
      <c r="G104" s="132">
        <v>39</v>
      </c>
      <c r="H104" s="132">
        <v>114</v>
      </c>
      <c r="I104" s="132">
        <v>11416</v>
      </c>
    </row>
    <row r="105" spans="1:9" x14ac:dyDescent="0.25">
      <c r="A105" s="131" t="s">
        <v>214</v>
      </c>
      <c r="B105" s="132" t="s">
        <v>184</v>
      </c>
      <c r="C105" s="132">
        <v>13</v>
      </c>
      <c r="D105" s="132">
        <v>2188</v>
      </c>
      <c r="E105" s="132">
        <v>5421</v>
      </c>
      <c r="F105" s="132">
        <v>2195</v>
      </c>
      <c r="G105" s="132">
        <v>325</v>
      </c>
      <c r="H105" s="132">
        <v>221</v>
      </c>
      <c r="I105" s="132">
        <v>10363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2" x14ac:dyDescent="0.25"/>
  <cols>
    <col min="1" max="1" width="5.33203125" style="42" bestFit="1" customWidth="1"/>
    <col min="2" max="2" width="10.77734375" style="47" bestFit="1" customWidth="1"/>
    <col min="3" max="3" width="6.33203125" style="42" customWidth="1"/>
    <col min="4" max="4" width="7.109375" style="42" bestFit="1" customWidth="1"/>
    <col min="5" max="5" width="5.33203125" style="42" bestFit="1" customWidth="1"/>
    <col min="6" max="6" width="4.109375" style="42" bestFit="1" customWidth="1"/>
    <col min="7" max="8" width="5.33203125" style="42" bestFit="1" customWidth="1"/>
    <col min="9" max="9" width="4" style="42" bestFit="1" customWidth="1"/>
    <col min="10" max="10" width="7.109375" style="42" bestFit="1" customWidth="1"/>
    <col min="11" max="11" width="5.33203125" style="42" bestFit="1" customWidth="1"/>
    <col min="12" max="12" width="4.109375" style="42" bestFit="1" customWidth="1"/>
    <col min="13" max="13" width="7.109375" style="42" bestFit="1" customWidth="1"/>
    <col min="14" max="14" width="5.33203125" style="42" bestFit="1" customWidth="1"/>
    <col min="15" max="15" width="4.109375" style="42" bestFit="1" customWidth="1"/>
    <col min="16" max="16" width="7.109375" style="42" bestFit="1" customWidth="1"/>
    <col min="17" max="18" width="5.33203125" style="42" bestFit="1" customWidth="1"/>
    <col min="19" max="19" width="7.109375" style="42" bestFit="1" customWidth="1"/>
    <col min="20" max="20" width="5.33203125" style="42" bestFit="1" customWidth="1"/>
    <col min="21" max="21" width="4" style="42" bestFit="1" customWidth="1"/>
    <col min="22" max="22" width="7.109375" style="42" bestFit="1" customWidth="1"/>
    <col min="23" max="24" width="5.33203125" style="42" bestFit="1" customWidth="1"/>
    <col min="25" max="25" width="7.109375" style="42" bestFit="1" customWidth="1"/>
    <col min="26" max="27" width="5.33203125" style="42" bestFit="1" customWidth="1"/>
    <col min="28" max="28" width="7.109375" style="42" bestFit="1" customWidth="1"/>
    <col min="29" max="29" width="5.33203125" style="42" bestFit="1" customWidth="1"/>
    <col min="30" max="30" width="4.109375" style="42" bestFit="1" customWidth="1"/>
    <col min="31" max="31" width="7.109375" style="42" bestFit="1" customWidth="1"/>
    <col min="32" max="32" width="5.33203125" style="42" bestFit="1" customWidth="1"/>
    <col min="33" max="33" width="4.109375" style="42" bestFit="1" customWidth="1"/>
    <col min="34" max="34" width="5.33203125" style="42" bestFit="1" customWidth="1"/>
    <col min="35" max="35" width="5" style="42" customWidth="1"/>
    <col min="36" max="36" width="4.109375" style="42" bestFit="1" customWidth="1"/>
    <col min="37" max="37" width="7.109375" style="42" bestFit="1" customWidth="1"/>
    <col min="38" max="38" width="5.33203125" style="42" bestFit="1" customWidth="1"/>
    <col min="39" max="39" width="4.109375" style="42" bestFit="1" customWidth="1"/>
    <col min="40" max="40" width="7.109375" style="42" bestFit="1" customWidth="1"/>
    <col min="41" max="41" width="5.33203125" style="42" bestFit="1" customWidth="1"/>
    <col min="42" max="42" width="4" style="42" bestFit="1" customWidth="1"/>
    <col min="43" max="43" width="7.109375" style="42" bestFit="1" customWidth="1"/>
    <col min="44" max="44" width="5.33203125" style="42" bestFit="1" customWidth="1"/>
    <col min="45" max="45" width="4" style="42" bestFit="1" customWidth="1"/>
    <col min="46" max="46" width="7.109375" style="42" bestFit="1" customWidth="1"/>
    <col min="47" max="47" width="5.33203125" style="42" bestFit="1" customWidth="1"/>
    <col min="48" max="48" width="4" style="42" bestFit="1" customWidth="1"/>
    <col min="49" max="49" width="7.109375" style="42" bestFit="1" customWidth="1"/>
    <col min="50" max="50" width="5.33203125" style="42" bestFit="1" customWidth="1"/>
    <col min="51" max="51" width="4.109375" style="42" bestFit="1" customWidth="1"/>
    <col min="52" max="52" width="7.109375" style="42" bestFit="1" customWidth="1"/>
    <col min="53" max="53" width="5.33203125" style="42" bestFit="1" customWidth="1"/>
    <col min="54" max="54" width="4" style="42" bestFit="1" customWidth="1"/>
    <col min="55" max="55" width="7.109375" style="42" bestFit="1" customWidth="1"/>
    <col min="56" max="56" width="5.33203125" style="42" bestFit="1" customWidth="1"/>
    <col min="57" max="57" width="4.109375" style="42" bestFit="1" customWidth="1"/>
    <col min="58" max="58" width="7.109375" style="42" bestFit="1" customWidth="1"/>
    <col min="59" max="60" width="5.33203125" style="42" bestFit="1" customWidth="1"/>
    <col min="61" max="61" width="7.109375" style="42" bestFit="1" customWidth="1"/>
    <col min="62" max="62" width="5.33203125" style="42" bestFit="1" customWidth="1"/>
    <col min="63" max="63" width="13.33203125" style="42" bestFit="1" customWidth="1"/>
    <col min="64" max="16384" width="11.33203125" style="42"/>
  </cols>
  <sheetData>
    <row r="1" spans="1:63" x14ac:dyDescent="0.25">
      <c r="A1" s="66" t="s">
        <v>11</v>
      </c>
      <c r="B1" s="41"/>
    </row>
    <row r="2" spans="1:63" x14ac:dyDescent="0.25">
      <c r="A2" s="45" t="s">
        <v>104</v>
      </c>
      <c r="B2" s="44"/>
    </row>
    <row r="3" spans="1:63" x14ac:dyDescent="0.25">
      <c r="A3" s="43" t="s">
        <v>161</v>
      </c>
      <c r="B3" s="46"/>
    </row>
    <row r="4" spans="1:63" ht="13.8" thickBot="1" x14ac:dyDescent="0.3">
      <c r="A4" s="46"/>
      <c r="B4" s="46"/>
    </row>
    <row r="5" spans="1:63" x14ac:dyDescent="0.25">
      <c r="A5" s="50"/>
      <c r="B5" s="56"/>
      <c r="C5" s="116" t="s">
        <v>84</v>
      </c>
      <c r="D5" s="117"/>
      <c r="E5" s="118"/>
      <c r="F5" s="116" t="s">
        <v>86</v>
      </c>
      <c r="G5" s="117"/>
      <c r="H5" s="118"/>
      <c r="I5" s="116" t="s">
        <v>160</v>
      </c>
      <c r="J5" s="117"/>
      <c r="K5" s="118"/>
      <c r="L5" s="116" t="s">
        <v>87</v>
      </c>
      <c r="M5" s="117"/>
      <c r="N5" s="118"/>
      <c r="O5" s="121" t="s">
        <v>88</v>
      </c>
      <c r="P5" s="122"/>
      <c r="Q5" s="123"/>
      <c r="R5" s="116" t="s">
        <v>89</v>
      </c>
      <c r="S5" s="117"/>
      <c r="T5" s="118"/>
      <c r="U5" s="116" t="s">
        <v>90</v>
      </c>
      <c r="V5" s="117"/>
      <c r="W5" s="118"/>
      <c r="X5" s="116" t="s">
        <v>91</v>
      </c>
      <c r="Y5" s="117"/>
      <c r="Z5" s="118"/>
      <c r="AA5" s="116" t="s">
        <v>92</v>
      </c>
      <c r="AB5" s="117"/>
      <c r="AC5" s="118"/>
      <c r="AD5" s="116" t="s">
        <v>93</v>
      </c>
      <c r="AE5" s="117"/>
      <c r="AF5" s="118"/>
      <c r="AG5" s="116" t="s">
        <v>94</v>
      </c>
      <c r="AH5" s="117"/>
      <c r="AI5" s="118"/>
      <c r="AJ5" s="116" t="s">
        <v>95</v>
      </c>
      <c r="AK5" s="117"/>
      <c r="AL5" s="118"/>
      <c r="AM5" s="116" t="s">
        <v>96</v>
      </c>
      <c r="AN5" s="117"/>
      <c r="AO5" s="118"/>
      <c r="AP5" s="116" t="s">
        <v>97</v>
      </c>
      <c r="AQ5" s="117"/>
      <c r="AR5" s="118"/>
      <c r="AS5" s="116" t="s">
        <v>98</v>
      </c>
      <c r="AT5" s="117"/>
      <c r="AU5" s="118"/>
      <c r="AV5" s="116" t="s">
        <v>99</v>
      </c>
      <c r="AW5" s="117"/>
      <c r="AX5" s="118"/>
      <c r="AY5" s="116" t="s">
        <v>100</v>
      </c>
      <c r="AZ5" s="117"/>
      <c r="BA5" s="118"/>
      <c r="BB5" s="116" t="s">
        <v>101</v>
      </c>
      <c r="BC5" s="117"/>
      <c r="BD5" s="118"/>
      <c r="BE5" s="116" t="s">
        <v>102</v>
      </c>
      <c r="BF5" s="117"/>
      <c r="BG5" s="118"/>
      <c r="BH5" s="116" t="s">
        <v>103</v>
      </c>
      <c r="BI5" s="117"/>
      <c r="BJ5" s="118"/>
      <c r="BK5" s="62" t="s">
        <v>27</v>
      </c>
    </row>
    <row r="6" spans="1:63" x14ac:dyDescent="0.2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25">
      <c r="A7" s="119">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25">
      <c r="A8" s="119"/>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25">
      <c r="A9" s="119"/>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25">
      <c r="A10" s="119"/>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25">
      <c r="A11" s="119">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25">
      <c r="A12" s="119"/>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25">
      <c r="A13" s="119"/>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25">
      <c r="A14" s="119"/>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25">
      <c r="A15" s="119">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25">
      <c r="A16" s="119"/>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25">
      <c r="A17" s="119"/>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25">
      <c r="A18" s="119"/>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25">
      <c r="A19" s="119">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25">
      <c r="A20" s="119"/>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25">
      <c r="A21" s="119"/>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25">
      <c r="A22" s="119"/>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25">
      <c r="A23" s="119">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25">
      <c r="A24" s="119"/>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25">
      <c r="A25" s="119"/>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25">
      <c r="A26" s="119"/>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25">
      <c r="A27" s="119">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25">
      <c r="A28" s="119"/>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25">
      <c r="A29" s="119"/>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25">
      <c r="A30" s="119"/>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25">
      <c r="A31" s="119">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25">
      <c r="A32" s="119"/>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25">
      <c r="A33" s="119"/>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25">
      <c r="A34" s="119"/>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25">
      <c r="A35" s="119">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25">
      <c r="A36" s="119"/>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25">
      <c r="A37" s="119"/>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25">
      <c r="A38" s="119"/>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25">
      <c r="A39" s="119">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4.4" x14ac:dyDescent="0.3">
      <c r="A40" s="119"/>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25">
      <c r="A41" s="119"/>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3.8" thickBot="1" x14ac:dyDescent="0.3">
      <c r="A42" s="120"/>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25">
      <c r="A44" s="42" t="s">
        <v>159</v>
      </c>
    </row>
  </sheetData>
  <mergeCells count="29">
    <mergeCell ref="X5:Z5"/>
    <mergeCell ref="A15:A18"/>
    <mergeCell ref="A19:A22"/>
    <mergeCell ref="A23:A26"/>
    <mergeCell ref="A27:A30"/>
    <mergeCell ref="C5:E5"/>
    <mergeCell ref="F5:H5"/>
    <mergeCell ref="I5:K5"/>
    <mergeCell ref="A7:A10"/>
    <mergeCell ref="A11:A14"/>
    <mergeCell ref="A39:A42"/>
    <mergeCell ref="L5:N5"/>
    <mergeCell ref="O5:Q5"/>
    <mergeCell ref="R5:T5"/>
    <mergeCell ref="U5:W5"/>
    <mergeCell ref="A31:A34"/>
    <mergeCell ref="A35:A38"/>
    <mergeCell ref="BH5:BJ5"/>
    <mergeCell ref="AA5:AC5"/>
    <mergeCell ref="AD5:AF5"/>
    <mergeCell ref="AG5:AI5"/>
    <mergeCell ref="AJ5:AL5"/>
    <mergeCell ref="AM5:AO5"/>
    <mergeCell ref="AP5:AR5"/>
    <mergeCell ref="AS5:AU5"/>
    <mergeCell ref="AV5:AX5"/>
    <mergeCell ref="AY5:BA5"/>
    <mergeCell ref="BB5:BD5"/>
    <mergeCell ref="BE5:BG5"/>
  </mergeCells>
  <hyperlinks>
    <hyperlink ref="B40" location="Localidades!A44" display="2*" xr:uid="{29A71DAB-8E07-4F8A-A3F5-F535D45BE76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3.8" x14ac:dyDescent="0.25"/>
  <cols>
    <col min="1" max="1" width="16.6640625" style="9" customWidth="1"/>
    <col min="2" max="3" width="9.33203125" style="9" customWidth="1"/>
    <col min="4" max="4" width="10.33203125" style="9" customWidth="1"/>
    <col min="5" max="5" width="9.109375" style="9" customWidth="1"/>
    <col min="6" max="6" width="12.33203125" style="9" customWidth="1"/>
    <col min="7" max="7" width="12.109375" style="9" customWidth="1"/>
    <col min="8" max="8" width="6.33203125" style="9" customWidth="1"/>
    <col min="9" max="9" width="16.77734375" style="9" customWidth="1"/>
    <col min="10" max="11" width="8" style="9" customWidth="1"/>
    <col min="12" max="12" width="12.109375" style="9" bestFit="1" customWidth="1"/>
    <col min="13" max="13" width="10.33203125" style="9" bestFit="1" customWidth="1"/>
    <col min="14" max="14" width="11.77734375" style="9" bestFit="1" customWidth="1"/>
    <col min="15" max="15" width="12.10937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25">
      <c r="A1" s="11" t="s">
        <v>68</v>
      </c>
    </row>
    <row r="2" spans="1:23" x14ac:dyDescent="0.25">
      <c r="A2" s="12" t="s">
        <v>76</v>
      </c>
    </row>
    <row r="3" spans="1:23" ht="14.4" x14ac:dyDescent="0.3">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25">
      <c r="A4" s="124" t="s">
        <v>79</v>
      </c>
      <c r="B4" s="124"/>
      <c r="C4" s="124"/>
      <c r="D4" s="124"/>
      <c r="E4" s="124"/>
      <c r="F4" s="124"/>
      <c r="G4" s="124"/>
      <c r="H4" s="13"/>
      <c r="I4" s="124" t="s">
        <v>5</v>
      </c>
      <c r="J4" s="124"/>
      <c r="K4" s="124"/>
      <c r="L4" s="124"/>
      <c r="M4" s="124"/>
      <c r="N4" s="124"/>
      <c r="O4" s="124"/>
      <c r="P4" s="13"/>
      <c r="Q4" s="125" t="s">
        <v>60</v>
      </c>
      <c r="R4" s="126"/>
      <c r="S4" s="126"/>
      <c r="T4" s="126"/>
      <c r="U4" s="126"/>
      <c r="V4" s="126"/>
      <c r="W4" s="127"/>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2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2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2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2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2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2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2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2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2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2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2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2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2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2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2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2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2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2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2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2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2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2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2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2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2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2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2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2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2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2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2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2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2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2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2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2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2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2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2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2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2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2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2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2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2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2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2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2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2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2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2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2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2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3.8" x14ac:dyDescent="0.2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0937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0937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25">
      <c r="A1" s="11" t="s">
        <v>69</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4" t="s">
        <v>11</v>
      </c>
      <c r="B4" s="124"/>
      <c r="C4" s="124"/>
      <c r="D4" s="124"/>
      <c r="E4" s="124"/>
      <c r="F4" s="124"/>
      <c r="G4" s="124"/>
      <c r="H4" s="13"/>
      <c r="I4" s="124" t="s">
        <v>5</v>
      </c>
      <c r="J4" s="124"/>
      <c r="K4" s="124"/>
      <c r="L4" s="124"/>
      <c r="M4" s="124"/>
      <c r="N4" s="124"/>
      <c r="O4" s="124"/>
      <c r="P4" s="13"/>
      <c r="Q4" s="125" t="s">
        <v>60</v>
      </c>
      <c r="R4" s="126"/>
      <c r="S4" s="126"/>
      <c r="T4" s="126"/>
      <c r="U4" s="126"/>
      <c r="V4" s="126"/>
      <c r="W4" s="127"/>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2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2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2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2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2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2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2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2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2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2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2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2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2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2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2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2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2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2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2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2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2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2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2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2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2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2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2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2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2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2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2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2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2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2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2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2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2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2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2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2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2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2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2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2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2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2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2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2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2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2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2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2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25">
      <c r="A61" s="9" t="s">
        <v>78</v>
      </c>
      <c r="I61" s="9" t="s">
        <v>78</v>
      </c>
      <c r="Q61" s="9" t="s">
        <v>78</v>
      </c>
    </row>
    <row r="63" spans="1:24" x14ac:dyDescent="0.25">
      <c r="E63" s="34"/>
      <c r="F63" s="34"/>
      <c r="G63" s="34"/>
      <c r="H63" s="34"/>
      <c r="I63" s="34"/>
      <c r="J63" s="10"/>
      <c r="K63" s="10"/>
      <c r="L63" s="10"/>
      <c r="M63" s="34"/>
      <c r="N63" s="34"/>
      <c r="O63" s="34"/>
      <c r="P63" s="34"/>
      <c r="Q63" s="34"/>
      <c r="R63" s="10"/>
      <c r="S63" s="10"/>
      <c r="T63" s="10"/>
      <c r="U63" s="34"/>
      <c r="V63" s="34"/>
      <c r="W63" s="34"/>
      <c r="X63" s="34"/>
    </row>
    <row r="64" spans="1:24" x14ac:dyDescent="0.25">
      <c r="E64" s="34"/>
      <c r="F64" s="34"/>
      <c r="G64" s="34"/>
      <c r="H64" s="34"/>
      <c r="I64" s="34"/>
      <c r="J64" s="10"/>
      <c r="K64" s="10"/>
      <c r="L64" s="10"/>
      <c r="M64" s="34"/>
      <c r="N64" s="34"/>
      <c r="O64" s="34"/>
      <c r="P64" s="34"/>
      <c r="Q64" s="34"/>
      <c r="R64" s="10"/>
      <c r="S64" s="10"/>
      <c r="T64" s="10"/>
      <c r="U64" s="34"/>
      <c r="V64" s="34"/>
      <c r="W64" s="34"/>
      <c r="X64" s="34"/>
    </row>
    <row r="65" spans="5:24" x14ac:dyDescent="0.25">
      <c r="E65" s="34"/>
      <c r="F65" s="34"/>
      <c r="G65" s="34"/>
      <c r="H65" s="34"/>
      <c r="I65" s="34"/>
      <c r="J65" s="10"/>
      <c r="K65" s="10"/>
      <c r="L65" s="10"/>
      <c r="M65" s="34"/>
      <c r="N65" s="34"/>
      <c r="O65" s="34"/>
      <c r="P65" s="34"/>
      <c r="Q65" s="34"/>
      <c r="R65" s="10"/>
      <c r="S65" s="10"/>
      <c r="T65" s="10"/>
      <c r="U65" s="34"/>
      <c r="V65" s="34"/>
      <c r="W65" s="34"/>
      <c r="X65" s="34"/>
    </row>
    <row r="66" spans="5:24" x14ac:dyDescent="0.25">
      <c r="E66" s="34"/>
      <c r="F66" s="34"/>
      <c r="G66" s="34"/>
      <c r="H66" s="34"/>
      <c r="I66" s="34"/>
      <c r="J66" s="10"/>
      <c r="K66" s="10"/>
      <c r="L66" s="10"/>
      <c r="M66" s="34"/>
      <c r="N66" s="34"/>
      <c r="O66" s="34"/>
      <c r="P66" s="34"/>
      <c r="Q66" s="34"/>
      <c r="R66" s="10"/>
      <c r="S66" s="10"/>
      <c r="T66" s="10"/>
      <c r="U66" s="34"/>
      <c r="V66" s="34"/>
      <c r="W66" s="34"/>
      <c r="X66" s="34"/>
    </row>
    <row r="67" spans="5:24" x14ac:dyDescent="0.25">
      <c r="E67" s="34"/>
      <c r="F67" s="34"/>
      <c r="G67" s="34"/>
      <c r="H67" s="34"/>
      <c r="I67" s="34"/>
      <c r="J67" s="10"/>
      <c r="K67" s="10"/>
      <c r="L67" s="10"/>
      <c r="M67" s="34"/>
      <c r="N67" s="34"/>
      <c r="O67" s="34"/>
      <c r="P67" s="34"/>
      <c r="Q67" s="34"/>
      <c r="R67" s="10"/>
      <c r="S67" s="10"/>
      <c r="T67" s="10"/>
      <c r="U67" s="34"/>
      <c r="V67" s="34"/>
      <c r="W67" s="34"/>
      <c r="X67" s="34"/>
    </row>
    <row r="68" spans="5:24" x14ac:dyDescent="0.25">
      <c r="E68" s="34"/>
      <c r="F68" s="34"/>
      <c r="G68" s="34"/>
      <c r="H68" s="34"/>
      <c r="I68" s="34"/>
      <c r="J68" s="10"/>
      <c r="K68" s="10"/>
      <c r="L68" s="10"/>
      <c r="M68" s="34"/>
      <c r="N68" s="34"/>
      <c r="O68" s="34"/>
      <c r="P68" s="34"/>
      <c r="Q68" s="34"/>
      <c r="R68" s="10"/>
      <c r="S68" s="10"/>
      <c r="T68" s="10"/>
      <c r="U68" s="34"/>
      <c r="V68" s="34"/>
      <c r="W68" s="34"/>
      <c r="X68" s="34"/>
    </row>
    <row r="69" spans="5:24" x14ac:dyDescent="0.25">
      <c r="E69" s="34"/>
      <c r="F69" s="34"/>
      <c r="G69" s="34"/>
      <c r="H69" s="34"/>
      <c r="I69" s="34"/>
      <c r="J69" s="10"/>
      <c r="K69" s="10"/>
      <c r="L69" s="10"/>
      <c r="M69" s="34"/>
      <c r="N69" s="34"/>
      <c r="O69" s="34"/>
      <c r="P69" s="34"/>
      <c r="Q69" s="34"/>
      <c r="R69" s="10"/>
      <c r="S69" s="10"/>
      <c r="T69" s="10"/>
      <c r="U69" s="34"/>
      <c r="V69" s="34"/>
      <c r="W69" s="34"/>
      <c r="X69" s="34"/>
    </row>
    <row r="70" spans="5:24" x14ac:dyDescent="0.25">
      <c r="E70" s="34"/>
      <c r="F70" s="34"/>
      <c r="G70" s="34"/>
      <c r="H70" s="34"/>
      <c r="I70" s="34"/>
      <c r="J70" s="10"/>
      <c r="K70" s="10"/>
      <c r="L70" s="10"/>
      <c r="M70" s="34"/>
      <c r="N70" s="34"/>
      <c r="O70" s="34"/>
      <c r="P70" s="34"/>
      <c r="Q70" s="34"/>
      <c r="R70" s="10"/>
      <c r="S70" s="10"/>
      <c r="T70" s="10"/>
      <c r="U70" s="34"/>
      <c r="V70" s="34"/>
      <c r="W70" s="34"/>
      <c r="X70" s="34"/>
    </row>
    <row r="71" spans="5:24" x14ac:dyDescent="0.25">
      <c r="E71" s="34"/>
      <c r="F71" s="34"/>
      <c r="G71" s="34"/>
      <c r="H71" s="34"/>
      <c r="I71" s="34"/>
      <c r="J71" s="10"/>
      <c r="K71" s="10"/>
      <c r="L71" s="10"/>
      <c r="M71" s="34"/>
      <c r="N71" s="34"/>
      <c r="O71" s="34"/>
      <c r="P71" s="34"/>
      <c r="Q71" s="34"/>
      <c r="R71" s="10"/>
      <c r="S71" s="10"/>
      <c r="T71" s="10"/>
      <c r="U71" s="34"/>
      <c r="V71" s="34"/>
      <c r="W71" s="34"/>
      <c r="X71" s="34"/>
    </row>
    <row r="72" spans="5:24" x14ac:dyDescent="0.25">
      <c r="E72" s="34"/>
      <c r="F72" s="34"/>
      <c r="G72" s="34"/>
      <c r="H72" s="34"/>
      <c r="I72" s="34"/>
      <c r="J72" s="10"/>
      <c r="K72" s="10"/>
      <c r="L72" s="10"/>
      <c r="M72" s="34"/>
      <c r="N72" s="34"/>
      <c r="O72" s="34"/>
      <c r="P72" s="34"/>
      <c r="Q72" s="34"/>
      <c r="R72" s="10"/>
      <c r="S72" s="10"/>
      <c r="T72" s="10"/>
      <c r="U72" s="34"/>
      <c r="V72" s="34"/>
      <c r="W72" s="34"/>
      <c r="X72" s="34"/>
    </row>
    <row r="73" spans="5:24" x14ac:dyDescent="0.25">
      <c r="E73" s="34"/>
      <c r="F73" s="34"/>
      <c r="G73" s="34"/>
      <c r="H73" s="34"/>
      <c r="I73" s="34"/>
      <c r="J73" s="10"/>
      <c r="K73" s="10"/>
      <c r="L73" s="10"/>
      <c r="M73" s="34"/>
      <c r="N73" s="34"/>
      <c r="O73" s="34"/>
      <c r="P73" s="34"/>
      <c r="Q73" s="34"/>
      <c r="R73" s="10"/>
      <c r="S73" s="10"/>
      <c r="T73" s="10"/>
      <c r="U73" s="34"/>
      <c r="V73" s="34"/>
      <c r="W73" s="34"/>
      <c r="X73" s="34"/>
    </row>
    <row r="74" spans="5:24" x14ac:dyDescent="0.25">
      <c r="E74" s="34"/>
      <c r="F74" s="34"/>
      <c r="G74" s="34"/>
      <c r="H74" s="34"/>
      <c r="I74" s="34"/>
      <c r="J74" s="10"/>
      <c r="K74" s="10"/>
      <c r="L74" s="10"/>
      <c r="M74" s="34"/>
      <c r="N74" s="34"/>
      <c r="O74" s="34"/>
      <c r="P74" s="34"/>
      <c r="Q74" s="34"/>
      <c r="R74" s="10"/>
      <c r="S74" s="10"/>
      <c r="T74" s="10"/>
      <c r="U74" s="34"/>
      <c r="V74" s="34"/>
      <c r="W74" s="34"/>
      <c r="X74" s="34"/>
    </row>
    <row r="75" spans="5:24" x14ac:dyDescent="0.25">
      <c r="E75" s="34"/>
      <c r="F75" s="34"/>
      <c r="G75" s="34"/>
      <c r="H75" s="34"/>
      <c r="I75" s="34"/>
      <c r="J75" s="10"/>
      <c r="K75" s="10"/>
      <c r="L75" s="10"/>
      <c r="M75" s="34"/>
      <c r="N75" s="34"/>
      <c r="O75" s="34"/>
      <c r="P75" s="34"/>
      <c r="Q75" s="34"/>
      <c r="R75" s="10"/>
      <c r="S75" s="10"/>
      <c r="T75" s="10"/>
      <c r="U75" s="34"/>
      <c r="V75" s="34"/>
      <c r="W75" s="34"/>
      <c r="X75" s="34"/>
    </row>
    <row r="76" spans="5:24" x14ac:dyDescent="0.25">
      <c r="E76" s="34"/>
      <c r="F76" s="34"/>
      <c r="G76" s="34"/>
      <c r="H76" s="34"/>
      <c r="I76" s="34"/>
      <c r="J76" s="10"/>
      <c r="K76" s="10"/>
      <c r="L76" s="10"/>
      <c r="M76" s="34"/>
      <c r="N76" s="34"/>
      <c r="O76" s="34"/>
      <c r="P76" s="34"/>
      <c r="Q76" s="34"/>
      <c r="R76" s="10"/>
      <c r="S76" s="10"/>
      <c r="T76" s="10"/>
      <c r="U76" s="34"/>
      <c r="V76" s="34"/>
      <c r="W76" s="34"/>
      <c r="X76" s="34"/>
    </row>
    <row r="77" spans="5:24" x14ac:dyDescent="0.25">
      <c r="E77" s="34"/>
      <c r="F77" s="34"/>
      <c r="G77" s="34"/>
      <c r="H77" s="34"/>
      <c r="I77" s="34"/>
      <c r="J77" s="10"/>
      <c r="K77" s="10"/>
      <c r="L77" s="10"/>
      <c r="M77" s="34"/>
      <c r="N77" s="34"/>
      <c r="O77" s="34"/>
      <c r="P77" s="34"/>
      <c r="Q77" s="34"/>
      <c r="R77" s="10"/>
      <c r="S77" s="10"/>
      <c r="T77" s="10"/>
      <c r="U77" s="34"/>
      <c r="V77" s="34"/>
      <c r="W77" s="34"/>
      <c r="X77" s="34"/>
    </row>
    <row r="78" spans="5:24" x14ac:dyDescent="0.25">
      <c r="E78" s="34"/>
      <c r="F78" s="34"/>
      <c r="G78" s="34"/>
      <c r="H78" s="34"/>
      <c r="I78" s="34"/>
      <c r="J78" s="10"/>
      <c r="K78" s="10"/>
      <c r="L78" s="10"/>
      <c r="M78" s="34"/>
      <c r="N78" s="34"/>
      <c r="O78" s="34"/>
      <c r="P78" s="34"/>
      <c r="Q78" s="34"/>
      <c r="R78" s="10"/>
      <c r="S78" s="10"/>
      <c r="T78" s="10"/>
      <c r="U78" s="34"/>
      <c r="V78" s="34"/>
      <c r="W78" s="34"/>
      <c r="X78" s="34"/>
    </row>
    <row r="79" spans="5:24" x14ac:dyDescent="0.25">
      <c r="E79" s="34"/>
      <c r="F79" s="34"/>
      <c r="G79" s="34"/>
      <c r="H79" s="34"/>
      <c r="I79" s="34"/>
      <c r="J79" s="10"/>
      <c r="K79" s="10"/>
      <c r="L79" s="10"/>
      <c r="M79" s="34"/>
      <c r="N79" s="34"/>
      <c r="O79" s="34"/>
      <c r="P79" s="34"/>
      <c r="Q79" s="34"/>
      <c r="R79" s="10"/>
      <c r="S79" s="10"/>
      <c r="T79" s="10"/>
      <c r="U79" s="34"/>
      <c r="V79" s="34"/>
      <c r="W79" s="34"/>
      <c r="X79" s="34"/>
    </row>
    <row r="80" spans="5:24" x14ac:dyDescent="0.25">
      <c r="E80" s="34"/>
      <c r="F80" s="34"/>
      <c r="G80" s="34"/>
      <c r="H80" s="34"/>
      <c r="I80" s="34"/>
      <c r="J80" s="10"/>
      <c r="K80" s="10"/>
      <c r="L80" s="10"/>
      <c r="M80" s="34"/>
      <c r="N80" s="34"/>
      <c r="O80" s="34"/>
      <c r="P80" s="34"/>
      <c r="Q80" s="34"/>
      <c r="R80" s="10"/>
      <c r="S80" s="10"/>
      <c r="T80" s="10"/>
      <c r="U80" s="34"/>
      <c r="V80" s="34"/>
      <c r="W80" s="34"/>
      <c r="X80" s="34"/>
    </row>
    <row r="81" spans="5:24" x14ac:dyDescent="0.25">
      <c r="E81" s="34"/>
      <c r="F81" s="34"/>
      <c r="G81" s="34"/>
      <c r="H81" s="34"/>
      <c r="I81" s="34"/>
      <c r="J81" s="10"/>
      <c r="K81" s="10"/>
      <c r="L81" s="10"/>
      <c r="M81" s="34"/>
      <c r="N81" s="34"/>
      <c r="O81" s="34"/>
      <c r="P81" s="34"/>
      <c r="Q81" s="34"/>
      <c r="R81" s="10"/>
      <c r="S81" s="10"/>
      <c r="T81" s="10"/>
      <c r="U81" s="34"/>
      <c r="V81" s="34"/>
      <c r="W81" s="34"/>
      <c r="X81" s="34"/>
    </row>
    <row r="82" spans="5:24" x14ac:dyDescent="0.25">
      <c r="E82" s="34"/>
      <c r="F82" s="34"/>
      <c r="G82" s="34"/>
      <c r="H82" s="34"/>
      <c r="I82" s="34"/>
      <c r="J82" s="10"/>
      <c r="K82" s="10"/>
      <c r="L82" s="10"/>
      <c r="M82" s="34"/>
      <c r="N82" s="34"/>
      <c r="O82" s="34"/>
      <c r="P82" s="34"/>
      <c r="Q82" s="34"/>
      <c r="R82" s="10"/>
      <c r="S82" s="10"/>
      <c r="T82" s="10"/>
      <c r="U82" s="34"/>
      <c r="V82" s="34"/>
      <c r="W82" s="34"/>
      <c r="X82" s="34"/>
    </row>
    <row r="83" spans="5:24" x14ac:dyDescent="0.25">
      <c r="E83" s="34"/>
      <c r="F83" s="34"/>
      <c r="G83" s="34"/>
      <c r="H83" s="34"/>
      <c r="I83" s="34"/>
      <c r="J83" s="10"/>
      <c r="K83" s="10"/>
      <c r="L83" s="10"/>
      <c r="M83" s="34"/>
      <c r="N83" s="34"/>
      <c r="O83" s="34"/>
      <c r="P83" s="34"/>
      <c r="Q83" s="34"/>
      <c r="R83" s="10"/>
      <c r="S83" s="10"/>
      <c r="T83" s="10"/>
      <c r="U83" s="34"/>
      <c r="V83" s="34"/>
      <c r="W83" s="34"/>
      <c r="X83" s="34"/>
    </row>
    <row r="84" spans="5:24" x14ac:dyDescent="0.25">
      <c r="E84" s="34"/>
      <c r="F84" s="34"/>
      <c r="G84" s="34"/>
      <c r="H84" s="34"/>
      <c r="I84" s="34"/>
      <c r="J84" s="10"/>
      <c r="K84" s="10"/>
      <c r="L84" s="10"/>
      <c r="M84" s="34"/>
      <c r="N84" s="34"/>
      <c r="O84" s="34"/>
      <c r="P84" s="34"/>
      <c r="Q84" s="34"/>
      <c r="R84" s="10"/>
      <c r="S84" s="10"/>
      <c r="T84" s="10"/>
      <c r="U84" s="34"/>
      <c r="V84" s="34"/>
      <c r="W84" s="34"/>
      <c r="X84" s="34"/>
    </row>
    <row r="85" spans="5:24" x14ac:dyDescent="0.25">
      <c r="E85" s="34"/>
      <c r="F85" s="34"/>
      <c r="G85" s="34"/>
      <c r="H85" s="34"/>
      <c r="I85" s="34"/>
      <c r="J85" s="10"/>
      <c r="K85" s="10"/>
      <c r="L85" s="10"/>
      <c r="M85" s="34"/>
      <c r="N85" s="34"/>
      <c r="O85" s="34"/>
      <c r="P85" s="34"/>
      <c r="Q85" s="34"/>
      <c r="R85" s="10"/>
      <c r="S85" s="10"/>
      <c r="T85" s="10"/>
      <c r="U85" s="34"/>
      <c r="V85" s="34"/>
      <c r="W85" s="34"/>
      <c r="X85" s="34"/>
    </row>
    <row r="86" spans="5:24" x14ac:dyDescent="0.25">
      <c r="E86" s="34"/>
      <c r="F86" s="34"/>
      <c r="G86" s="34"/>
      <c r="H86" s="34"/>
      <c r="I86" s="34"/>
      <c r="J86" s="10"/>
      <c r="K86" s="10"/>
      <c r="L86" s="10"/>
      <c r="M86" s="34"/>
      <c r="N86" s="34"/>
      <c r="O86" s="34"/>
      <c r="P86" s="34"/>
      <c r="Q86" s="34"/>
      <c r="R86" s="10"/>
      <c r="S86" s="10"/>
      <c r="T86" s="10"/>
      <c r="U86" s="34"/>
      <c r="V86" s="34"/>
      <c r="W86" s="34"/>
      <c r="X86" s="34"/>
    </row>
    <row r="87" spans="5:24" x14ac:dyDescent="0.25">
      <c r="E87" s="34"/>
      <c r="F87" s="34"/>
      <c r="G87" s="34"/>
      <c r="H87" s="34"/>
      <c r="I87" s="34"/>
      <c r="J87" s="10"/>
      <c r="K87" s="10"/>
      <c r="L87" s="10"/>
      <c r="M87" s="34"/>
      <c r="N87" s="34"/>
      <c r="O87" s="34"/>
      <c r="P87" s="34"/>
      <c r="Q87" s="34"/>
      <c r="R87" s="10"/>
      <c r="S87" s="10"/>
      <c r="T87" s="10"/>
      <c r="U87" s="34"/>
      <c r="V87" s="34"/>
      <c r="W87" s="34"/>
      <c r="X87" s="34"/>
    </row>
    <row r="88" spans="5:24" x14ac:dyDescent="0.25">
      <c r="E88" s="34"/>
      <c r="F88" s="34"/>
      <c r="G88" s="34"/>
      <c r="H88" s="34"/>
      <c r="I88" s="34"/>
      <c r="J88" s="10"/>
      <c r="K88" s="10"/>
      <c r="L88" s="10"/>
      <c r="M88" s="34"/>
      <c r="N88" s="34"/>
      <c r="O88" s="34"/>
      <c r="P88" s="34"/>
      <c r="Q88" s="34"/>
      <c r="R88" s="10"/>
      <c r="S88" s="10"/>
      <c r="T88" s="10"/>
      <c r="U88" s="34"/>
      <c r="V88" s="34"/>
      <c r="W88" s="34"/>
      <c r="X88" s="34"/>
    </row>
    <row r="89" spans="5:24" x14ac:dyDescent="0.25">
      <c r="E89" s="34"/>
      <c r="F89" s="34"/>
      <c r="G89" s="34"/>
      <c r="H89" s="34"/>
      <c r="I89" s="34"/>
      <c r="J89" s="10"/>
      <c r="K89" s="10"/>
      <c r="L89" s="10"/>
      <c r="M89" s="34"/>
      <c r="N89" s="34"/>
      <c r="O89" s="34"/>
      <c r="P89" s="34"/>
      <c r="Q89" s="34"/>
      <c r="R89" s="10"/>
      <c r="S89" s="10"/>
      <c r="T89" s="10"/>
      <c r="U89" s="34"/>
      <c r="V89" s="34"/>
      <c r="W89" s="34"/>
      <c r="X89" s="34"/>
    </row>
    <row r="90" spans="5:24" x14ac:dyDescent="0.25">
      <c r="E90" s="34"/>
      <c r="F90" s="34"/>
      <c r="G90" s="34"/>
      <c r="H90" s="34"/>
      <c r="I90" s="34"/>
      <c r="J90" s="10"/>
      <c r="K90" s="10"/>
      <c r="L90" s="10"/>
      <c r="M90" s="34"/>
      <c r="N90" s="34"/>
      <c r="O90" s="34"/>
      <c r="P90" s="34"/>
      <c r="Q90" s="34"/>
      <c r="R90" s="10"/>
      <c r="S90" s="10"/>
      <c r="T90" s="10"/>
      <c r="U90" s="34"/>
      <c r="V90" s="34"/>
      <c r="W90" s="34"/>
      <c r="X90" s="34"/>
    </row>
    <row r="91" spans="5:24" x14ac:dyDescent="0.25">
      <c r="E91" s="34"/>
      <c r="F91" s="34"/>
      <c r="G91" s="34"/>
      <c r="H91" s="34"/>
      <c r="I91" s="34"/>
      <c r="J91" s="10"/>
      <c r="K91" s="10"/>
      <c r="L91" s="10"/>
      <c r="M91" s="34"/>
      <c r="N91" s="34"/>
      <c r="O91" s="34"/>
      <c r="P91" s="34"/>
      <c r="Q91" s="34"/>
      <c r="R91" s="10"/>
      <c r="S91" s="10"/>
      <c r="T91" s="10"/>
      <c r="U91" s="34"/>
      <c r="V91" s="34"/>
      <c r="W91" s="34"/>
      <c r="X91" s="34"/>
    </row>
    <row r="92" spans="5:24" x14ac:dyDescent="0.25">
      <c r="E92" s="34"/>
      <c r="F92" s="34"/>
      <c r="G92" s="34"/>
      <c r="H92" s="34"/>
      <c r="I92" s="34"/>
      <c r="J92" s="10"/>
      <c r="K92" s="10"/>
      <c r="L92" s="10"/>
      <c r="M92" s="34"/>
      <c r="N92" s="34"/>
      <c r="O92" s="34"/>
      <c r="P92" s="34"/>
      <c r="Q92" s="34"/>
      <c r="R92" s="10"/>
      <c r="S92" s="10"/>
      <c r="T92" s="10"/>
      <c r="U92" s="34"/>
      <c r="V92" s="34"/>
      <c r="W92" s="34"/>
      <c r="X92" s="34"/>
    </row>
    <row r="93" spans="5:24" x14ac:dyDescent="0.25">
      <c r="E93" s="34"/>
      <c r="F93" s="34"/>
      <c r="G93" s="34"/>
      <c r="H93" s="34"/>
      <c r="I93" s="34"/>
      <c r="J93" s="10"/>
      <c r="K93" s="10"/>
      <c r="L93" s="10"/>
      <c r="M93" s="34"/>
      <c r="N93" s="34"/>
      <c r="O93" s="34"/>
      <c r="P93" s="34"/>
      <c r="Q93" s="34"/>
      <c r="R93" s="10"/>
      <c r="S93" s="10"/>
      <c r="T93" s="10"/>
      <c r="U93" s="34"/>
      <c r="V93" s="34"/>
      <c r="W93" s="34"/>
      <c r="X93" s="34"/>
    </row>
    <row r="94" spans="5:24" x14ac:dyDescent="0.25">
      <c r="E94" s="34"/>
      <c r="F94" s="34"/>
      <c r="G94" s="34"/>
      <c r="H94" s="34"/>
      <c r="I94" s="34"/>
      <c r="J94" s="10"/>
      <c r="K94" s="10"/>
      <c r="L94" s="10"/>
      <c r="M94" s="34"/>
      <c r="N94" s="34"/>
      <c r="O94" s="34"/>
      <c r="P94" s="34"/>
      <c r="Q94" s="34"/>
      <c r="R94" s="10"/>
      <c r="S94" s="10"/>
      <c r="T94" s="10"/>
      <c r="U94" s="34"/>
      <c r="V94" s="34"/>
      <c r="W94" s="34"/>
      <c r="X94" s="34"/>
    </row>
    <row r="95" spans="5:24" x14ac:dyDescent="0.25">
      <c r="E95" s="34"/>
      <c r="F95" s="34"/>
      <c r="G95" s="34"/>
      <c r="H95" s="34"/>
      <c r="I95" s="34"/>
      <c r="J95" s="10"/>
      <c r="K95" s="10"/>
      <c r="L95" s="10"/>
      <c r="M95" s="34"/>
      <c r="N95" s="34"/>
      <c r="O95" s="34"/>
      <c r="P95" s="34"/>
      <c r="Q95" s="34"/>
      <c r="R95" s="10"/>
      <c r="S95" s="10"/>
      <c r="T95" s="10"/>
      <c r="U95" s="34"/>
      <c r="V95" s="34"/>
      <c r="W95" s="34"/>
      <c r="X95" s="34"/>
    </row>
    <row r="96" spans="5:24" x14ac:dyDescent="0.25">
      <c r="E96" s="34"/>
      <c r="F96" s="34"/>
      <c r="G96" s="34"/>
      <c r="H96" s="34"/>
      <c r="I96" s="34"/>
      <c r="J96" s="10"/>
      <c r="K96" s="10"/>
      <c r="L96" s="10"/>
      <c r="M96" s="34"/>
      <c r="N96" s="34"/>
      <c r="O96" s="34"/>
      <c r="P96" s="34"/>
      <c r="Q96" s="34"/>
      <c r="R96" s="10"/>
      <c r="S96" s="10"/>
      <c r="T96" s="10"/>
      <c r="U96" s="34"/>
      <c r="V96" s="34"/>
      <c r="W96" s="34"/>
      <c r="X96" s="34"/>
    </row>
    <row r="97" spans="5:24" x14ac:dyDescent="0.25">
      <c r="E97" s="34"/>
      <c r="F97" s="34"/>
      <c r="G97" s="34"/>
      <c r="H97" s="34"/>
      <c r="I97" s="34"/>
      <c r="J97" s="10"/>
      <c r="K97" s="10"/>
      <c r="L97" s="10"/>
      <c r="M97" s="34"/>
      <c r="N97" s="34"/>
      <c r="O97" s="34"/>
      <c r="P97" s="34"/>
      <c r="Q97" s="34"/>
      <c r="R97" s="10"/>
      <c r="S97" s="10"/>
      <c r="T97" s="10"/>
      <c r="U97" s="34"/>
      <c r="V97" s="34"/>
      <c r="W97" s="34"/>
      <c r="X97" s="34"/>
    </row>
    <row r="98" spans="5:24" x14ac:dyDescent="0.25">
      <c r="E98" s="34"/>
      <c r="F98" s="34"/>
      <c r="G98" s="34"/>
      <c r="H98" s="34"/>
      <c r="I98" s="34"/>
      <c r="J98" s="10"/>
      <c r="K98" s="10"/>
      <c r="L98" s="10"/>
      <c r="M98" s="34"/>
      <c r="N98" s="34"/>
      <c r="O98" s="34"/>
      <c r="P98" s="34"/>
      <c r="Q98" s="34"/>
      <c r="R98" s="10"/>
      <c r="S98" s="10"/>
      <c r="T98" s="10"/>
      <c r="U98" s="34"/>
      <c r="V98" s="34"/>
      <c r="W98" s="34"/>
      <c r="X98" s="34"/>
    </row>
    <row r="99" spans="5:24" x14ac:dyDescent="0.25">
      <c r="E99" s="34"/>
      <c r="F99" s="34"/>
      <c r="G99" s="34"/>
      <c r="H99" s="34"/>
      <c r="I99" s="34"/>
      <c r="J99" s="10"/>
      <c r="K99" s="10"/>
      <c r="L99" s="10"/>
      <c r="M99" s="34"/>
      <c r="N99" s="34"/>
      <c r="O99" s="34"/>
      <c r="P99" s="34"/>
      <c r="Q99" s="34"/>
      <c r="R99" s="10"/>
      <c r="S99" s="10"/>
      <c r="T99" s="10"/>
      <c r="U99" s="34"/>
      <c r="V99" s="34"/>
      <c r="W99" s="34"/>
      <c r="X99" s="34"/>
    </row>
    <row r="100" spans="5:24" x14ac:dyDescent="0.25">
      <c r="E100" s="34"/>
      <c r="F100" s="34"/>
      <c r="G100" s="34"/>
      <c r="H100" s="34"/>
      <c r="I100" s="34"/>
      <c r="J100" s="10"/>
      <c r="K100" s="10"/>
      <c r="L100" s="10"/>
      <c r="M100" s="34"/>
      <c r="N100" s="34"/>
      <c r="O100" s="34"/>
      <c r="P100" s="34"/>
      <c r="Q100" s="34"/>
      <c r="R100" s="10"/>
      <c r="S100" s="10"/>
      <c r="T100" s="10"/>
      <c r="U100" s="34"/>
      <c r="V100" s="34"/>
      <c r="W100" s="34"/>
      <c r="X100" s="34"/>
    </row>
    <row r="101" spans="5:24" x14ac:dyDescent="0.25">
      <c r="E101" s="34"/>
      <c r="F101" s="34"/>
      <c r="G101" s="34"/>
      <c r="H101" s="34"/>
      <c r="I101" s="34"/>
      <c r="J101" s="10"/>
      <c r="K101" s="10"/>
      <c r="L101" s="10"/>
      <c r="M101" s="34"/>
      <c r="N101" s="34"/>
      <c r="O101" s="34"/>
      <c r="P101" s="34"/>
      <c r="Q101" s="34"/>
      <c r="R101" s="10"/>
      <c r="S101" s="10"/>
      <c r="T101" s="10"/>
      <c r="U101" s="34"/>
      <c r="V101" s="34"/>
      <c r="W101" s="34"/>
      <c r="X101" s="34"/>
    </row>
    <row r="102" spans="5:24" x14ac:dyDescent="0.25">
      <c r="E102" s="34"/>
      <c r="F102" s="34"/>
      <c r="G102" s="34"/>
      <c r="H102" s="34"/>
      <c r="I102" s="34"/>
      <c r="J102" s="10"/>
      <c r="K102" s="10"/>
      <c r="L102" s="10"/>
      <c r="M102" s="34"/>
      <c r="N102" s="34"/>
      <c r="O102" s="34"/>
      <c r="P102" s="34"/>
      <c r="Q102" s="34"/>
      <c r="R102" s="10"/>
      <c r="S102" s="10"/>
      <c r="T102" s="10"/>
      <c r="U102" s="34"/>
      <c r="V102" s="34"/>
      <c r="W102" s="34"/>
      <c r="X102" s="34"/>
    </row>
    <row r="103" spans="5:24" x14ac:dyDescent="0.25">
      <c r="E103" s="34"/>
      <c r="F103" s="34"/>
      <c r="G103" s="34"/>
      <c r="H103" s="34"/>
      <c r="I103" s="34"/>
      <c r="J103" s="10"/>
      <c r="K103" s="10"/>
      <c r="L103" s="10"/>
      <c r="M103" s="34"/>
      <c r="N103" s="34"/>
      <c r="O103" s="34"/>
      <c r="P103" s="34"/>
      <c r="Q103" s="34"/>
      <c r="R103" s="10"/>
      <c r="S103" s="10"/>
      <c r="T103" s="10"/>
      <c r="U103" s="34"/>
      <c r="V103" s="34"/>
      <c r="W103" s="34"/>
      <c r="X103" s="34"/>
    </row>
    <row r="104" spans="5:24" x14ac:dyDescent="0.25">
      <c r="E104" s="34"/>
      <c r="F104" s="34"/>
      <c r="G104" s="34"/>
      <c r="H104" s="34"/>
      <c r="I104" s="34"/>
      <c r="J104" s="10"/>
      <c r="K104" s="10"/>
      <c r="L104" s="10"/>
      <c r="M104" s="34"/>
      <c r="N104" s="34"/>
      <c r="O104" s="34"/>
      <c r="P104" s="34"/>
      <c r="Q104" s="34"/>
      <c r="R104" s="10"/>
      <c r="S104" s="10"/>
      <c r="T104" s="10"/>
      <c r="U104" s="34"/>
      <c r="V104" s="34"/>
      <c r="W104" s="34"/>
      <c r="X104" s="34"/>
    </row>
    <row r="105" spans="5:24" x14ac:dyDescent="0.25">
      <c r="E105" s="34"/>
      <c r="F105" s="34"/>
      <c r="G105" s="34"/>
      <c r="H105" s="34"/>
      <c r="I105" s="34"/>
      <c r="J105" s="10"/>
      <c r="K105" s="10"/>
      <c r="L105" s="10"/>
      <c r="M105" s="34"/>
      <c r="N105" s="34"/>
      <c r="O105" s="34"/>
      <c r="P105" s="34"/>
      <c r="Q105" s="34"/>
      <c r="R105" s="10"/>
      <c r="S105" s="10"/>
      <c r="T105" s="10"/>
      <c r="U105" s="34"/>
      <c r="V105" s="34"/>
      <c r="W105" s="34"/>
      <c r="X105" s="34"/>
    </row>
    <row r="106" spans="5:24" x14ac:dyDescent="0.25">
      <c r="E106" s="34"/>
      <c r="F106" s="34"/>
      <c r="G106" s="34"/>
      <c r="H106" s="34"/>
      <c r="I106" s="34"/>
      <c r="J106" s="10"/>
      <c r="K106" s="10"/>
      <c r="L106" s="10"/>
      <c r="M106" s="34"/>
      <c r="N106" s="34"/>
      <c r="O106" s="34"/>
      <c r="P106" s="34"/>
      <c r="Q106" s="34"/>
      <c r="R106" s="10"/>
      <c r="S106" s="10"/>
      <c r="T106" s="10"/>
      <c r="U106" s="34"/>
      <c r="V106" s="34"/>
      <c r="W106" s="34"/>
      <c r="X106" s="34"/>
    </row>
    <row r="107" spans="5:24" x14ac:dyDescent="0.25">
      <c r="E107" s="34"/>
      <c r="F107" s="34"/>
      <c r="G107" s="34"/>
      <c r="H107" s="34"/>
      <c r="I107" s="34"/>
      <c r="J107" s="10"/>
      <c r="K107" s="10"/>
      <c r="L107" s="10"/>
      <c r="M107" s="34"/>
      <c r="N107" s="34"/>
      <c r="O107" s="34"/>
      <c r="P107" s="34"/>
      <c r="Q107" s="34"/>
      <c r="R107" s="10"/>
      <c r="S107" s="10"/>
      <c r="T107" s="10"/>
      <c r="U107" s="34"/>
      <c r="V107" s="34"/>
      <c r="W107" s="34"/>
      <c r="X107" s="34"/>
    </row>
    <row r="108" spans="5:24" x14ac:dyDescent="0.25">
      <c r="E108" s="34"/>
      <c r="F108" s="34"/>
      <c r="G108" s="34"/>
      <c r="H108" s="34"/>
      <c r="I108" s="34"/>
      <c r="J108" s="10"/>
      <c r="K108" s="10"/>
      <c r="L108" s="10"/>
      <c r="M108" s="34"/>
      <c r="N108" s="34"/>
      <c r="O108" s="34"/>
      <c r="P108" s="34"/>
      <c r="Q108" s="34"/>
      <c r="R108" s="10"/>
      <c r="S108" s="10"/>
      <c r="T108" s="10"/>
      <c r="U108" s="34"/>
      <c r="V108" s="34"/>
      <c r="W108" s="34"/>
      <c r="X108" s="34"/>
    </row>
    <row r="109" spans="5:24" x14ac:dyDescent="0.25">
      <c r="E109" s="34"/>
      <c r="F109" s="34"/>
      <c r="G109" s="34"/>
      <c r="H109" s="34"/>
      <c r="I109" s="34"/>
      <c r="J109" s="10"/>
      <c r="K109" s="10"/>
      <c r="L109" s="10"/>
      <c r="M109" s="34"/>
      <c r="N109" s="34"/>
      <c r="O109" s="34"/>
      <c r="P109" s="34"/>
      <c r="Q109" s="34"/>
      <c r="R109" s="10"/>
      <c r="S109" s="10"/>
      <c r="T109" s="10"/>
      <c r="U109" s="34"/>
      <c r="V109" s="34"/>
      <c r="W109" s="34"/>
      <c r="X109" s="34"/>
    </row>
    <row r="110" spans="5:24" x14ac:dyDescent="0.25">
      <c r="E110" s="34"/>
      <c r="F110" s="34"/>
      <c r="G110" s="34"/>
      <c r="H110" s="34"/>
      <c r="I110" s="34"/>
      <c r="J110" s="10"/>
      <c r="K110" s="10"/>
      <c r="L110" s="10"/>
      <c r="M110" s="34"/>
      <c r="N110" s="34"/>
      <c r="O110" s="34"/>
      <c r="P110" s="34"/>
      <c r="Q110" s="34"/>
      <c r="R110" s="10"/>
      <c r="S110" s="10"/>
      <c r="T110" s="10"/>
      <c r="U110" s="34"/>
      <c r="V110" s="34"/>
      <c r="W110" s="34"/>
      <c r="X110" s="34"/>
    </row>
    <row r="111" spans="5:24" x14ac:dyDescent="0.25">
      <c r="E111" s="34"/>
      <c r="F111" s="34"/>
      <c r="G111" s="34"/>
      <c r="H111" s="34"/>
      <c r="I111" s="34"/>
      <c r="J111" s="10"/>
      <c r="K111" s="10"/>
      <c r="L111" s="10"/>
      <c r="M111" s="34"/>
      <c r="N111" s="34"/>
      <c r="O111" s="34"/>
      <c r="P111" s="34"/>
      <c r="Q111" s="34"/>
      <c r="R111" s="10"/>
      <c r="S111" s="10"/>
      <c r="T111" s="10"/>
      <c r="U111" s="34"/>
      <c r="V111" s="34"/>
      <c r="W111" s="34"/>
      <c r="X111" s="34"/>
    </row>
    <row r="112" spans="5:24" x14ac:dyDescent="0.25">
      <c r="E112" s="34"/>
      <c r="F112" s="34"/>
      <c r="G112" s="34"/>
      <c r="H112" s="34"/>
      <c r="I112" s="34"/>
      <c r="J112" s="10"/>
      <c r="K112" s="10"/>
      <c r="L112" s="10"/>
      <c r="M112" s="34"/>
      <c r="N112" s="34"/>
      <c r="O112" s="34"/>
      <c r="P112" s="34"/>
      <c r="Q112" s="34"/>
      <c r="R112" s="10"/>
      <c r="S112" s="10"/>
      <c r="T112" s="10"/>
      <c r="U112" s="34"/>
      <c r="V112" s="34"/>
      <c r="W112" s="34"/>
      <c r="X112" s="34"/>
    </row>
    <row r="113" spans="5:24" x14ac:dyDescent="0.25">
      <c r="E113" s="34"/>
      <c r="F113" s="34"/>
      <c r="G113" s="34"/>
      <c r="H113" s="34"/>
      <c r="I113" s="34"/>
      <c r="J113" s="10"/>
      <c r="K113" s="10"/>
      <c r="L113" s="10"/>
      <c r="M113" s="34"/>
      <c r="N113" s="34"/>
      <c r="O113" s="34"/>
      <c r="P113" s="34"/>
      <c r="Q113" s="34"/>
      <c r="R113" s="10"/>
      <c r="S113" s="10"/>
      <c r="T113" s="10"/>
      <c r="U113" s="34"/>
      <c r="V113" s="34"/>
      <c r="W113" s="34"/>
      <c r="X113" s="34"/>
    </row>
    <row r="114" spans="5:24" x14ac:dyDescent="0.25">
      <c r="E114" s="34"/>
      <c r="F114" s="34"/>
      <c r="G114" s="34"/>
      <c r="H114" s="34"/>
      <c r="I114" s="34"/>
      <c r="J114" s="10"/>
      <c r="K114" s="10"/>
      <c r="L114" s="10"/>
      <c r="M114" s="34"/>
      <c r="N114" s="34"/>
      <c r="O114" s="34"/>
      <c r="P114" s="34"/>
      <c r="Q114" s="34"/>
      <c r="R114" s="10"/>
      <c r="S114" s="10"/>
      <c r="T114" s="10"/>
      <c r="U114" s="34"/>
      <c r="V114" s="34"/>
      <c r="W114" s="34"/>
      <c r="X114" s="34"/>
    </row>
    <row r="115" spans="5:24" x14ac:dyDescent="0.25">
      <c r="E115" s="34"/>
      <c r="F115" s="34"/>
      <c r="G115" s="34"/>
      <c r="H115" s="34"/>
      <c r="I115" s="34"/>
      <c r="J115" s="10"/>
      <c r="K115" s="10"/>
      <c r="L115" s="10"/>
      <c r="M115" s="34"/>
      <c r="N115" s="34"/>
      <c r="O115" s="34"/>
      <c r="P115" s="34"/>
      <c r="Q115" s="34"/>
      <c r="R115" s="10"/>
      <c r="S115" s="10"/>
      <c r="T115" s="10"/>
      <c r="U115" s="34"/>
      <c r="V115" s="34"/>
      <c r="W115" s="34"/>
      <c r="X115" s="34"/>
    </row>
    <row r="116" spans="5:24" x14ac:dyDescent="0.2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3.8" x14ac:dyDescent="0.25"/>
  <cols>
    <col min="1" max="1" width="16.6640625" style="9" customWidth="1"/>
    <col min="2" max="2" width="7.6640625" style="9" bestFit="1" customWidth="1"/>
    <col min="3" max="3" width="7.77734375" style="9" bestFit="1" customWidth="1"/>
    <col min="4" max="4" width="9.7773437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0937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25">
      <c r="A1" s="11" t="s">
        <v>70</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4" t="s">
        <v>11</v>
      </c>
      <c r="B4" s="124"/>
      <c r="C4" s="124"/>
      <c r="D4" s="124"/>
      <c r="E4" s="124"/>
      <c r="F4" s="124"/>
      <c r="G4" s="124"/>
      <c r="H4" s="13"/>
      <c r="I4" s="124" t="s">
        <v>5</v>
      </c>
      <c r="J4" s="124"/>
      <c r="K4" s="124"/>
      <c r="L4" s="124"/>
      <c r="M4" s="124"/>
      <c r="N4" s="124"/>
      <c r="O4" s="124"/>
      <c r="P4" s="13"/>
      <c r="Q4" s="125" t="s">
        <v>60</v>
      </c>
      <c r="R4" s="126"/>
      <c r="S4" s="126"/>
      <c r="T4" s="126"/>
      <c r="U4" s="126"/>
      <c r="V4" s="126"/>
      <c r="W4" s="127"/>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2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2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2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2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2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2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2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2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2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2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2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2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2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2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2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2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2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2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2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2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2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2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2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2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2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2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2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2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2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2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2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2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2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2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2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2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2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2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2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2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2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2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2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2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2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2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2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2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2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2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2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2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3.8" x14ac:dyDescent="0.25"/>
  <cols>
    <col min="1" max="1" width="16.6640625" style="9" customWidth="1"/>
    <col min="2" max="3" width="10.33203125" style="9" bestFit="1" customWidth="1"/>
    <col min="4" max="4" width="9.7773437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25">
      <c r="A1" s="11" t="s">
        <v>71</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4" t="s">
        <v>79</v>
      </c>
      <c r="B4" s="124"/>
      <c r="C4" s="124"/>
      <c r="D4" s="124"/>
      <c r="E4" s="124"/>
      <c r="F4" s="124"/>
      <c r="G4" s="124"/>
      <c r="H4" s="13"/>
      <c r="I4" s="124" t="s">
        <v>5</v>
      </c>
      <c r="J4" s="124"/>
      <c r="K4" s="124"/>
      <c r="L4" s="124"/>
      <c r="M4" s="124"/>
      <c r="N4" s="124"/>
      <c r="O4" s="124"/>
      <c r="P4" s="13"/>
      <c r="Q4" s="125" t="s">
        <v>60</v>
      </c>
      <c r="R4" s="126"/>
      <c r="S4" s="126"/>
      <c r="T4" s="126"/>
      <c r="U4" s="126"/>
      <c r="V4" s="126"/>
      <c r="W4" s="127"/>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2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2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2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2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2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2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2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2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2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2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2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2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2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2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2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2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2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2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2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2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2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2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2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2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2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2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2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2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2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2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2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2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2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2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2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2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2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2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2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2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2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2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2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2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2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2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2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2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2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2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2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2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2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Metadato</vt:lpstr>
      <vt:lpstr>Contenido</vt:lpstr>
      <vt:lpstr>Bogotá unidades</vt:lpstr>
      <vt:lpstr>Bogotá áreas</vt:lpstr>
      <vt:lpstr>Área causada</vt:lpstr>
      <vt:lpstr>Nacional unidades</vt:lpstr>
      <vt:lpstr>Nacional áreas</vt:lpstr>
      <vt:lpstr>Estratos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Cristian Andres Torres Casallas</cp:lastModifiedBy>
  <cp:lastPrinted>2014-12-10T20:48:33Z</cp:lastPrinted>
  <dcterms:created xsi:type="dcterms:W3CDTF">2012-12-04T14:15:00Z</dcterms:created>
  <dcterms:modified xsi:type="dcterms:W3CDTF">2025-05-26T13:11:12Z</dcterms:modified>
</cp:coreProperties>
</file>